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USUARIO\Desktop\METALES Y MADERAS\"/>
    </mc:Choice>
  </mc:AlternateContent>
  <bookViews>
    <workbookView xWindow="0" yWindow="0" windowWidth="20490" windowHeight="7650" firstSheet="1" activeTab="2"/>
  </bookViews>
  <sheets>
    <sheet name="Listados" sheetId="7" state="hidden" r:id="rId1"/>
    <sheet name="Instrucciones" sheetId="9" r:id="rId2"/>
    <sheet name="Sedes" sheetId="8" r:id="rId3"/>
    <sheet name="Información personal" sheetId="6" r:id="rId4"/>
  </sheets>
  <definedNames>
    <definedName name="_xlnm._FilterDatabase" localSheetId="3" hidden="1">'Información personal'!$A$6:$BH$34</definedName>
    <definedName name="_xlnm._FilterDatabase" localSheetId="2" hidden="1">Sedes!$A$1:$AN$13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8" l="1"/>
  <c r="AK23" i="6"/>
  <c r="AK24" i="6"/>
  <c r="AK25" i="6"/>
  <c r="AK26" i="6"/>
  <c r="AK27" i="6"/>
  <c r="AK28" i="6"/>
  <c r="A24" i="6"/>
  <c r="A25" i="6"/>
  <c r="A26" i="6"/>
  <c r="A27" i="6"/>
  <c r="AK29" i="6"/>
  <c r="AK30" i="6"/>
  <c r="AK31" i="6"/>
  <c r="AK32" i="6"/>
  <c r="AK33" i="6"/>
  <c r="AK34" i="6"/>
  <c r="A28" i="6"/>
  <c r="A29" i="6"/>
  <c r="A30" i="6"/>
  <c r="A31" i="6"/>
  <c r="A32" i="6"/>
  <c r="A33" i="6"/>
  <c r="A34" i="6"/>
  <c r="A21" i="6"/>
  <c r="A22" i="6"/>
  <c r="A23" i="6"/>
  <c r="A17" i="6"/>
  <c r="A18" i="6"/>
  <c r="A19" i="6"/>
  <c r="A20" i="6"/>
  <c r="AK15" i="6"/>
  <c r="AK16" i="6"/>
  <c r="AK17" i="6"/>
  <c r="AK18" i="6"/>
  <c r="AK19" i="6"/>
  <c r="AK20" i="6"/>
  <c r="AK21" i="6"/>
  <c r="AK22" i="6"/>
  <c r="A16" i="6"/>
  <c r="AK9" i="6"/>
  <c r="AK10" i="6"/>
  <c r="AK11" i="6"/>
  <c r="AK12" i="6"/>
  <c r="AK13" i="6"/>
  <c r="AK14" i="6"/>
  <c r="A9" i="6"/>
  <c r="A10" i="6"/>
  <c r="A11" i="6"/>
  <c r="A12" i="6"/>
  <c r="A13" i="6"/>
  <c r="A14" i="6"/>
  <c r="A15" i="6"/>
  <c r="A8" i="6"/>
  <c r="AK8" i="6"/>
  <c r="P11" i="8"/>
  <c r="P12" i="8"/>
  <c r="P13" i="8"/>
  <c r="P10" i="8"/>
  <c r="A13" i="8"/>
  <c r="A12" i="8"/>
  <c r="A10" i="8"/>
  <c r="A11" i="8"/>
  <c r="AY9" i="6" l="1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7" i="6"/>
  <c r="AY28" i="6"/>
  <c r="AY29" i="6"/>
  <c r="AY30" i="6"/>
  <c r="AY31" i="6"/>
  <c r="AY32" i="6"/>
  <c r="AY33" i="6"/>
  <c r="AY34" i="6"/>
  <c r="BG1" i="6" l="1"/>
  <c r="B1" i="8"/>
  <c r="B1" i="6" s="1"/>
  <c r="AL1" i="8"/>
  <c r="AY8" i="6" l="1"/>
</calcChain>
</file>

<file path=xl/sharedStrings.xml><?xml version="1.0" encoding="utf-8"?>
<sst xmlns="http://schemas.openxmlformats.org/spreadsheetml/2006/main" count="858" uniqueCount="333">
  <si>
    <t>Tipo de documento</t>
  </si>
  <si>
    <t>Localidad y/o municipio (fuera de Bogotá) de residencia del trabajador*</t>
  </si>
  <si>
    <t>Perfil</t>
  </si>
  <si>
    <t>CC</t>
  </si>
  <si>
    <t>Antonio Nariño</t>
  </si>
  <si>
    <t>Calificado</t>
  </si>
  <si>
    <t>CE</t>
  </si>
  <si>
    <t>Barrios Unidos</t>
  </si>
  <si>
    <t>No calificado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</si>
  <si>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</si>
  <si>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</si>
  <si>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</si>
  <si>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</si>
  <si>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</si>
  <si>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</si>
  <si>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</si>
  <si>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</si>
  <si>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</si>
  <si>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</si>
  <si>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Cristobal</t>
  </si>
  <si>
    <t>Santa Fe</t>
  </si>
  <si>
    <t>Suba</t>
  </si>
  <si>
    <t>Sumapáz</t>
  </si>
  <si>
    <t>Teusaquillo</t>
  </si>
  <si>
    <t>Tunjuelito</t>
  </si>
  <si>
    <t xml:space="preserve">Usaquén </t>
  </si>
  <si>
    <t>Usme</t>
  </si>
  <si>
    <t>Soacha</t>
  </si>
  <si>
    <t>Chía</t>
  </si>
  <si>
    <t>Cajicá</t>
  </si>
  <si>
    <t>Zipaquirá</t>
  </si>
  <si>
    <t>Tabio</t>
  </si>
  <si>
    <t>Tenjo</t>
  </si>
  <si>
    <t>Mosquera</t>
  </si>
  <si>
    <t>Funza</t>
  </si>
  <si>
    <t>Sibaté</t>
  </si>
  <si>
    <t>La Calera</t>
  </si>
  <si>
    <t>Facatativá</t>
  </si>
  <si>
    <t>Cota</t>
  </si>
  <si>
    <t>Madrid</t>
  </si>
  <si>
    <t>Otro</t>
  </si>
  <si>
    <t>Nombre completo:</t>
  </si>
  <si>
    <t>Tipo de documento de identificación:</t>
  </si>
  <si>
    <t>Número documento de identificación</t>
  </si>
  <si>
    <t>Teléfono de contacto:</t>
  </si>
  <si>
    <t>Edad  (años)</t>
  </si>
  <si>
    <t>Localidad y/o municipio (fuera de Bogotá) de residencia</t>
  </si>
  <si>
    <t>Barrio de residencia</t>
  </si>
  <si>
    <t>Dirección de residencia</t>
  </si>
  <si>
    <t xml:space="preserve">Indicar el tipo de perfil </t>
  </si>
  <si>
    <t>Diabetes</t>
  </si>
  <si>
    <t>Hipertensión arterial- HTA</t>
  </si>
  <si>
    <t xml:space="preserve">ACV,  Accidente Cerebrovascular - </t>
  </si>
  <si>
    <t>Enfermedad Obstructiva crónica -EPOC</t>
  </si>
  <si>
    <t xml:space="preserve"> Fumadores</t>
  </si>
  <si>
    <t>Sexo</t>
  </si>
  <si>
    <t>UPZ</t>
  </si>
  <si>
    <t>BARRIO</t>
  </si>
  <si>
    <t>Número de empleados administrativos en la sede</t>
  </si>
  <si>
    <t>Numero de empleados operativos en la sede</t>
  </si>
  <si>
    <t>Calle</t>
  </si>
  <si>
    <t>PASAPORTE</t>
  </si>
  <si>
    <t>PEP</t>
  </si>
  <si>
    <t>DNI</t>
  </si>
  <si>
    <t>¿Cuál es el número total de personas que viven con el empleado?</t>
  </si>
  <si>
    <t>¿De las personas que viven con el empleado cuántas son mayores de 60 años?</t>
  </si>
  <si>
    <t xml:space="preserve">¿De las personas que viven con el empleado cuántas personas menores de 18 años? </t>
  </si>
  <si>
    <t>Cargo que desempeña en la empresa</t>
  </si>
  <si>
    <t>CHIP</t>
  </si>
  <si>
    <t>Tipo de via</t>
  </si>
  <si>
    <t>Carrera</t>
  </si>
  <si>
    <t>Transversal</t>
  </si>
  <si>
    <t>Diagonal</t>
  </si>
  <si>
    <t>Avenida Calle</t>
  </si>
  <si>
    <t>Avenida Carrera</t>
  </si>
  <si>
    <t>DIRECCION DE LA SEDE</t>
  </si>
  <si>
    <t>COMPLEMENTO</t>
  </si>
  <si>
    <t>SEDES QUE SE VAN A REACTIVAR</t>
  </si>
  <si>
    <t>Producción</t>
  </si>
  <si>
    <t>Abastecimiento</t>
  </si>
  <si>
    <t>Almacenamiento</t>
  </si>
  <si>
    <t>Reparación</t>
  </si>
  <si>
    <t>Mantenimiento</t>
  </si>
  <si>
    <t>Transporte</t>
  </si>
  <si>
    <t xml:space="preserve">Comercialización </t>
  </si>
  <si>
    <t>Distribución</t>
  </si>
  <si>
    <t>ACTIVIDAD QUE SE DESARROLLA EN LA SEDE (MARQUE CON UNA X)</t>
  </si>
  <si>
    <t>ID
(Consecutivo interno)</t>
  </si>
  <si>
    <t>Horario de operación</t>
  </si>
  <si>
    <t>Hora inicio</t>
  </si>
  <si>
    <t>Hora Fin</t>
  </si>
  <si>
    <t>Lockers</t>
  </si>
  <si>
    <t>Baños</t>
  </si>
  <si>
    <t>Duchas</t>
  </si>
  <si>
    <t>Sala de reuniones</t>
  </si>
  <si>
    <t>Este</t>
  </si>
  <si>
    <t>LOCALIDAD</t>
  </si>
  <si>
    <t>Paso 1</t>
  </si>
  <si>
    <t>Paso 2</t>
  </si>
  <si>
    <t>Paso 3</t>
  </si>
  <si>
    <t>INSTRUCCIONES</t>
  </si>
  <si>
    <t>Diligencie la hoja "Sedes" con la información solicitada para todas las sedes que se van a reactivar</t>
  </si>
  <si>
    <t>Diligencie la hoja "Información de personal" para todos sus trabajadores que van a empezar a trabajar en las sedes definidas en el paso 1.</t>
  </si>
  <si>
    <t>Proteja el archivo conforme a sus políticas de privacidad y de seguridad de la información,  para garantizar que únicamente las entidades autorizadas por el articulo 13 de la Ley 1581 de 2012 puedan acceder a esta información. Esta información debe estar disponible y actualizada para ser consultada en cualquier momento. Se recomienda establecer controles de confidencialidad (clave o cifrado) que permitan únicamente la consulta por parte de la Alcaldía Mayor de Bogotá.</t>
  </si>
  <si>
    <t>Paso 4</t>
  </si>
  <si>
    <t>Cargue el archivo en su sitio web o en una ubicación en línea que pueda ser consultada desde internet.</t>
  </si>
  <si>
    <t>Paso 5</t>
  </si>
  <si>
    <t>Primer Nombre</t>
  </si>
  <si>
    <t>Segundo Nombre</t>
  </si>
  <si>
    <t>Primer Apellido</t>
  </si>
  <si>
    <t>Segundo Apellido</t>
  </si>
  <si>
    <t>¿De cuantos trabajadores es el aforo para uso de la zona para la alimentación?</t>
  </si>
  <si>
    <t>Describa la clave o mecanismo que se requiere para acceder al archivo en el formulario web "Registro de reactivacion de empresas de manufactura". Incluya la descripción completa de los mecanismos de seguridad definidos e incluya la clave o metodo de cifrado en caso de haber sido utilizado.</t>
  </si>
  <si>
    <t>Nombre Completo 
(No edite este campo ingrese el nombre en la columna D a la G)</t>
  </si>
  <si>
    <t>DIRECCION COMPLETA DE RESIDENCIA 
(No edite este campo, ingrese la dirección utilizando las columnas AB a AL)</t>
  </si>
  <si>
    <t>Bicicleta</t>
  </si>
  <si>
    <t>Automovil</t>
  </si>
  <si>
    <t>Moto</t>
  </si>
  <si>
    <t>A Pie</t>
  </si>
  <si>
    <t>Como se transportará el personal a su lugar de trabajo 
(Marque con una X)</t>
  </si>
  <si>
    <t>Turnos</t>
  </si>
  <si>
    <t>Turno 1</t>
  </si>
  <si>
    <t>Turno 2</t>
  </si>
  <si>
    <t>Turno 3</t>
  </si>
  <si>
    <t xml:space="preserve">Horario
(No editar, utilice columna AF, AG, AI, AJ y AM, AN de hoja Sedes) </t>
  </si>
  <si>
    <t>DIRECCION COMPLETA DE LA SEDE QUE SE VA A REACTIVAR
(No edite este campo, diligencie la dirección desde la columna E a la O)</t>
  </si>
  <si>
    <t>Hombre</t>
  </si>
  <si>
    <t>Mujer</t>
  </si>
  <si>
    <t>Localidades</t>
  </si>
  <si>
    <t>Formato de Sedes y Personal a cargo (Manufactura)</t>
  </si>
  <si>
    <t>¿Cuántas personas con condiciones de morbilidad preexistente viven con el empleado?</t>
  </si>
  <si>
    <t>Malnutrición (obesidad y desnutrición)</t>
  </si>
  <si>
    <t xml:space="preserve"> Enfermedades cardiovasculares</t>
  </si>
  <si>
    <t>Enfermedades inmunosupresoras</t>
  </si>
  <si>
    <t>Bis</t>
  </si>
  <si>
    <t>Este o Sur</t>
  </si>
  <si>
    <t>Sur</t>
  </si>
  <si>
    <t>Zona de Alimentación</t>
  </si>
  <si>
    <t>Lavabos</t>
  </si>
  <si>
    <t>Sanitarios</t>
  </si>
  <si>
    <t>Orinales</t>
  </si>
  <si>
    <t>Áreas Comunes (Indique en metros cuadrados)</t>
  </si>
  <si>
    <t>Otras</t>
  </si>
  <si>
    <t>ÁREA TOTAL EN METROS CUADRADOS DE LA SEDE</t>
  </si>
  <si>
    <t>HORARIO DE TRABAJO</t>
  </si>
  <si>
    <t>DIAS LABORALES (MARQUE CON UNA X)</t>
  </si>
  <si>
    <t>Modo de trabajo</t>
  </si>
  <si>
    <t>HORA DE ENTRADA</t>
  </si>
  <si>
    <t>HORA DE SALIDA</t>
  </si>
  <si>
    <t>LUNES</t>
  </si>
  <si>
    <t>MARTES</t>
  </si>
  <si>
    <t>MIÉRCOLES</t>
  </si>
  <si>
    <t>JUEVES</t>
  </si>
  <si>
    <t>VIERNES</t>
  </si>
  <si>
    <t>SÁBADO</t>
  </si>
  <si>
    <t>DOMINGO</t>
  </si>
  <si>
    <t>Dirección de la sede principal de la empresa</t>
  </si>
  <si>
    <t>Presencial</t>
  </si>
  <si>
    <t>Bus Intermunicipal</t>
  </si>
  <si>
    <t>Transporte Privado de la empresa (Incluye servicio especial)</t>
  </si>
  <si>
    <t>Taxi</t>
  </si>
  <si>
    <t xml:space="preserve">TRANSMILENIO </t>
  </si>
  <si>
    <t>SITP</t>
  </si>
  <si>
    <t>Trabajo en Casa</t>
  </si>
  <si>
    <t>Administrativo</t>
  </si>
  <si>
    <t>Operativo</t>
  </si>
  <si>
    <t>Tipo de trabajo</t>
  </si>
  <si>
    <t>Dirección completa</t>
  </si>
  <si>
    <t>TIPO DE VÍA PRINCIPAL</t>
  </si>
  <si>
    <t>NÚMERO DE VÍA PRINCIPAL</t>
  </si>
  <si>
    <t>LETRA DE VÍA PRINCIPAL</t>
  </si>
  <si>
    <t>BIS DE VÍA PRINICIPAL</t>
  </si>
  <si>
    <t>LETRA DE BIS DE VÍA PRINCIPAL</t>
  </si>
  <si>
    <t>ESTE O SUR DE VÍA PRINCIPAL</t>
  </si>
  <si>
    <t>NÚMERO DE VÍA SECUNDARIA</t>
  </si>
  <si>
    <t>LETRA DE VÍA SECUNDARIA</t>
  </si>
  <si>
    <t>NÚMERO DE COMPLEMENTO</t>
  </si>
  <si>
    <t>ESTE O SUR VÍA SECUNDARIA</t>
  </si>
  <si>
    <t>Sede en la que trabaja
(Ingrese primero las direcciones de las sedes en la hoja "Sedes")</t>
  </si>
  <si>
    <t>Versión del formato 1.5</t>
  </si>
  <si>
    <t>La Florida</t>
  </si>
  <si>
    <t>A</t>
  </si>
  <si>
    <t>B</t>
  </si>
  <si>
    <t>Toberín</t>
  </si>
  <si>
    <t>Santander</t>
  </si>
  <si>
    <t>X</t>
  </si>
  <si>
    <t xml:space="preserve">Calle 70 A    86 B 11  </t>
  </si>
  <si>
    <t>JORGE</t>
  </si>
  <si>
    <t>ALBERTO</t>
  </si>
  <si>
    <t>BOTERO</t>
  </si>
  <si>
    <t>CARDONA</t>
  </si>
  <si>
    <t>F</t>
  </si>
  <si>
    <t>Betania</t>
  </si>
  <si>
    <t>ASESOR COMERCIAL INTERNO</t>
  </si>
  <si>
    <t>YUDY</t>
  </si>
  <si>
    <t>FORERO</t>
  </si>
  <si>
    <t>GUZMAN</t>
  </si>
  <si>
    <t xml:space="preserve">ROBERTO </t>
  </si>
  <si>
    <t>IGNACIO</t>
  </si>
  <si>
    <t>ROCHA</t>
  </si>
  <si>
    <t>PEÑALOZA</t>
  </si>
  <si>
    <t>ANDRES</t>
  </si>
  <si>
    <t>RODRIGO</t>
  </si>
  <si>
    <t>ALEXANDER</t>
  </si>
  <si>
    <t>CASTRO</t>
  </si>
  <si>
    <t>RODRIGUEZ</t>
  </si>
  <si>
    <t>OSWALDO</t>
  </si>
  <si>
    <t>DE JESUS</t>
  </si>
  <si>
    <t>MORANTES</t>
  </si>
  <si>
    <t>MERCHAN</t>
  </si>
  <si>
    <t>CRISTIAN</t>
  </si>
  <si>
    <t>CAMILO</t>
  </si>
  <si>
    <t>BELTRAN</t>
  </si>
  <si>
    <t>BARBOSA</t>
  </si>
  <si>
    <t>KEVIN</t>
  </si>
  <si>
    <t>STEVE</t>
  </si>
  <si>
    <t>GONZALEZ</t>
  </si>
  <si>
    <t>BOCANEGRA</t>
  </si>
  <si>
    <t>JOSE</t>
  </si>
  <si>
    <t>GIL</t>
  </si>
  <si>
    <t>FELIPE</t>
  </si>
  <si>
    <t>BECERRA</t>
  </si>
  <si>
    <t>MENDOZA</t>
  </si>
  <si>
    <t>C</t>
  </si>
  <si>
    <t>Hayuelos</t>
  </si>
  <si>
    <t>LIDER COMERCIAL Y ADMINISTRATIVA</t>
  </si>
  <si>
    <t xml:space="preserve">CONDUCTOR </t>
  </si>
  <si>
    <t xml:space="preserve">ASESOR COMERCIAL EXTERNO </t>
  </si>
  <si>
    <t>JEFE DE BODEGA</t>
  </si>
  <si>
    <t xml:space="preserve">AUXILIAR DE CAJA Y FACTURACION </t>
  </si>
  <si>
    <t xml:space="preserve">APRENDIZ SENA PRODUCTIVA </t>
  </si>
  <si>
    <t xml:space="preserve">OPERARIO DE PRODUCCION </t>
  </si>
  <si>
    <t>OPERARIO DE PRODUCCION</t>
  </si>
  <si>
    <t>ASESOR COMERCIAL EXTERNO</t>
  </si>
  <si>
    <t>G</t>
  </si>
  <si>
    <t>La Paz</t>
  </si>
  <si>
    <t>Cortijo</t>
  </si>
  <si>
    <t>Conjunto los Almendros</t>
  </si>
  <si>
    <t>Las Palmeras</t>
  </si>
  <si>
    <t>San Jose sur oriental</t>
  </si>
  <si>
    <t>Brasil</t>
  </si>
  <si>
    <t>I</t>
  </si>
  <si>
    <t>El recreo</t>
  </si>
  <si>
    <t>D</t>
  </si>
  <si>
    <t xml:space="preserve">Calle 161     21  61  </t>
  </si>
  <si>
    <t>LUIS</t>
  </si>
  <si>
    <t>ALEJANDRO</t>
  </si>
  <si>
    <t>LOPEZ</t>
  </si>
  <si>
    <t>PARRA</t>
  </si>
  <si>
    <t>Toscana</t>
  </si>
  <si>
    <t>RICHARD</t>
  </si>
  <si>
    <t>SALINA</t>
  </si>
  <si>
    <t>LOZANO</t>
  </si>
  <si>
    <t>Porvenir</t>
  </si>
  <si>
    <t>MIGUEL</t>
  </si>
  <si>
    <t>ANGEL</t>
  </si>
  <si>
    <t>GARNICA</t>
  </si>
  <si>
    <t>CORREA</t>
  </si>
  <si>
    <t>SANDRA</t>
  </si>
  <si>
    <t>MILENA</t>
  </si>
  <si>
    <t>JARAMILLO</t>
  </si>
  <si>
    <t>SANCHEZ</t>
  </si>
  <si>
    <t>Santa cecilia alta</t>
  </si>
  <si>
    <t>Compartir</t>
  </si>
  <si>
    <t>N</t>
  </si>
  <si>
    <t>Casa 11</t>
  </si>
  <si>
    <t xml:space="preserve">Avenida Calle 72     72 A 54  </t>
  </si>
  <si>
    <t>MAURICIO</t>
  </si>
  <si>
    <t>MELO</t>
  </si>
  <si>
    <t>UZETA</t>
  </si>
  <si>
    <t>JOHAN</t>
  </si>
  <si>
    <t>ARENAS</t>
  </si>
  <si>
    <t>TRUJILLO</t>
  </si>
  <si>
    <t>RIOS</t>
  </si>
  <si>
    <t>EDWIN</t>
  </si>
  <si>
    <t>ARTURO</t>
  </si>
  <si>
    <t>BUITRAGO</t>
  </si>
  <si>
    <t>La estación</t>
  </si>
  <si>
    <t>H</t>
  </si>
  <si>
    <t>Alcalallas</t>
  </si>
  <si>
    <t>Potosi</t>
  </si>
  <si>
    <t>Portal del Santafe fatima</t>
  </si>
  <si>
    <t>Avenida Carrera 27    Sur 23  46</t>
  </si>
  <si>
    <t>ROMERO</t>
  </si>
  <si>
    <t>LEYTON</t>
  </si>
  <si>
    <t>UBEIMAR</t>
  </si>
  <si>
    <t>ZAMUDIO</t>
  </si>
  <si>
    <t>VALLEJO</t>
  </si>
  <si>
    <t>VETOVEN</t>
  </si>
  <si>
    <t>ALFONSO</t>
  </si>
  <si>
    <t>ROJAS</t>
  </si>
  <si>
    <t>CARLOS</t>
  </si>
  <si>
    <t>UBAQUE</t>
  </si>
  <si>
    <t>JHON</t>
  </si>
  <si>
    <t>MORENO</t>
  </si>
  <si>
    <t>FRANCISCO</t>
  </si>
  <si>
    <t>GAMA</t>
  </si>
  <si>
    <t>MAHECHA</t>
  </si>
  <si>
    <t>WILLIAM</t>
  </si>
  <si>
    <t>DAVID</t>
  </si>
  <si>
    <t>PINEDA</t>
  </si>
  <si>
    <t>JAIMES</t>
  </si>
  <si>
    <t>DIANA</t>
  </si>
  <si>
    <t>PATRICIA</t>
  </si>
  <si>
    <t>QUINTERO</t>
  </si>
  <si>
    <t>Juan Rey</t>
  </si>
  <si>
    <t>El tintal</t>
  </si>
  <si>
    <t>Sur Jordan</t>
  </si>
  <si>
    <t>Pardo Rubio</t>
  </si>
  <si>
    <t>Floralia</t>
  </si>
  <si>
    <t>interior</t>
  </si>
  <si>
    <t>Piso 4</t>
  </si>
  <si>
    <t xml:space="preserve">ADMINISTRADOR PUNTO DE VENTA </t>
  </si>
  <si>
    <t>FERNANDO</t>
  </si>
  <si>
    <t>ELOISA</t>
  </si>
  <si>
    <t>CRISTINA</t>
  </si>
  <si>
    <t>GUERRERO</t>
  </si>
  <si>
    <t>LUCILA</t>
  </si>
  <si>
    <t>FLOREZ</t>
  </si>
  <si>
    <t>CABRERA</t>
  </si>
  <si>
    <t>Castilla</t>
  </si>
  <si>
    <t>Bochica</t>
  </si>
  <si>
    <t>Casa 68</t>
  </si>
  <si>
    <t>Apto 504</t>
  </si>
  <si>
    <t>Manzana 20 Bloque B Casa 4</t>
  </si>
  <si>
    <t>COORDINADOR DE INVENTARIOS</t>
  </si>
  <si>
    <t>ASISTENTE ADMINISTRATIVA</t>
  </si>
  <si>
    <t>ASISTENTE COMERCIAL</t>
  </si>
  <si>
    <t>Boyacá real</t>
  </si>
  <si>
    <t>NOMBRE DE LA EMPRESA: Metales y Maderas del Risaralda SAS</t>
  </si>
  <si>
    <t>NIT  816008774-9</t>
  </si>
  <si>
    <t>Avenida calle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</si>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</sst>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3" borderId="2" xfId="0" applyFill="1" applyBorder="1"/>
    <xf numFmtId="0" fontId="0" fillId="0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18" fontId="0" fillId="0" borderId="0" xfId="0" applyNumberFormat="1"/>
    <xf numFmtId="164" fontId="0" fillId="0" borderId="2" xfId="0" applyNumberForma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4" borderId="5" xfId="0" applyFill="1" applyBorder="1"/>
    <xf numFmtId="0" fontId="0" fillId="0" borderId="5" xfId="0" applyBorder="1"/>
    <xf numFmtId="0" fontId="0" fillId="3" borderId="5" xfId="0" applyFill="1" applyBorder="1"/>
    <xf numFmtId="0" fontId="1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0" fillId="0" borderId="2" xfId="0" applyFill="1" applyBorder="1"/>
    <xf numFmtId="0" fontId="8" fillId="2" borderId="2" xfId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vertical="center" wrapText="1"/>
    </xf>
    <xf numFmtId="0" fontId="8" fillId="8" borderId="2" xfId="2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 wrapText="1"/>
    </xf>
  </cellXfs>
  <cellStyles count="3">
    <cellStyle name="Incorrecto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363967</xdr:colOff>
      <xdr:row>3</xdr:row>
      <xdr:rowOff>173857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9EEE7-3443-4B93-B439-FDFD550FA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5647" cy="768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2379457</xdr:colOff>
      <xdr:row>3</xdr:row>
      <xdr:rowOff>172736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6E13EF-EC65-4264-BA6D-52F86EC15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9457" cy="7644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2377776</xdr:colOff>
      <xdr:row>3</xdr:row>
      <xdr:rowOff>173857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1445B4-9789-4100-B716-C86F13FBF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2061" cy="765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51"/>
  <sheetViews>
    <sheetView topLeftCell="G1" workbookViewId="0">
      <selection activeCell="N14" sqref="N14"/>
    </sheetView>
  </sheetViews>
  <sheetFormatPr baseColWidth="10" defaultColWidth="11" defaultRowHeight="15.75" x14ac:dyDescent="0.25"/>
  <cols>
    <col min="2" max="2" width="14.5" bestFit="1" customWidth="1"/>
    <col min="3" max="3" width="10.875" style="2"/>
    <col min="6" max="6" width="29.875" customWidth="1"/>
    <col min="7" max="7" width="22.5" style="2" customWidth="1"/>
  </cols>
  <sheetData>
    <row r="3" spans="2:21" s="1" customFormat="1" ht="47.25" x14ac:dyDescent="0.25">
      <c r="B3" s="3" t="s">
        <v>69</v>
      </c>
      <c r="C3" s="4"/>
      <c r="D3" s="3" t="s">
        <v>0</v>
      </c>
      <c r="F3" s="3" t="s">
        <v>1</v>
      </c>
      <c r="G3" s="18" t="s">
        <v>128</v>
      </c>
      <c r="H3" s="3" t="s">
        <v>2</v>
      </c>
      <c r="I3" s="3" t="s">
        <v>55</v>
      </c>
      <c r="M3" s="3" t="s">
        <v>120</v>
      </c>
      <c r="O3" s="1" t="s">
        <v>134</v>
      </c>
      <c r="Q3" s="1" t="s">
        <v>135</v>
      </c>
    </row>
    <row r="4" spans="2:21" x14ac:dyDescent="0.25">
      <c r="B4" t="s">
        <v>60</v>
      </c>
      <c r="D4" t="s">
        <v>3</v>
      </c>
      <c r="F4" t="s">
        <v>4</v>
      </c>
      <c r="G4" t="s">
        <v>4</v>
      </c>
      <c r="H4" t="s">
        <v>5</v>
      </c>
      <c r="I4" t="s">
        <v>126</v>
      </c>
      <c r="K4" s="11">
        <v>0</v>
      </c>
      <c r="M4" t="s">
        <v>121</v>
      </c>
      <c r="Q4" t="s">
        <v>136</v>
      </c>
      <c r="S4" t="s">
        <v>157</v>
      </c>
      <c r="U4" t="s">
        <v>164</v>
      </c>
    </row>
    <row r="5" spans="2:21" x14ac:dyDescent="0.25">
      <c r="B5" t="s">
        <v>70</v>
      </c>
      <c r="D5" t="s">
        <v>6</v>
      </c>
      <c r="F5" t="s">
        <v>7</v>
      </c>
      <c r="G5" t="s">
        <v>7</v>
      </c>
      <c r="H5" t="s">
        <v>8</v>
      </c>
      <c r="I5" t="s">
        <v>127</v>
      </c>
      <c r="K5" s="11">
        <v>2.0833333333333332E-2</v>
      </c>
      <c r="M5" t="s">
        <v>122</v>
      </c>
      <c r="Q5" t="s">
        <v>95</v>
      </c>
      <c r="S5" t="s">
        <v>163</v>
      </c>
      <c r="U5" t="s">
        <v>165</v>
      </c>
    </row>
    <row r="6" spans="2:21" x14ac:dyDescent="0.25">
      <c r="B6" t="s">
        <v>71</v>
      </c>
      <c r="C6" s="9"/>
      <c r="D6" t="s">
        <v>61</v>
      </c>
      <c r="F6" t="s">
        <v>9</v>
      </c>
      <c r="G6" t="s">
        <v>9</v>
      </c>
      <c r="I6" t="s">
        <v>40</v>
      </c>
      <c r="K6" s="11">
        <v>4.1666666666666699E-2</v>
      </c>
      <c r="M6" t="s">
        <v>123</v>
      </c>
    </row>
    <row r="7" spans="2:21" x14ac:dyDescent="0.25">
      <c r="B7" t="s">
        <v>72</v>
      </c>
      <c r="D7" t="s">
        <v>62</v>
      </c>
      <c r="F7" t="s">
        <v>10</v>
      </c>
      <c r="G7" t="s">
        <v>10</v>
      </c>
      <c r="K7" s="11">
        <v>6.25E-2</v>
      </c>
    </row>
    <row r="8" spans="2:21" x14ac:dyDescent="0.25">
      <c r="B8" t="s">
        <v>73</v>
      </c>
      <c r="D8" t="s">
        <v>63</v>
      </c>
      <c r="F8" t="s">
        <v>11</v>
      </c>
      <c r="G8" t="s">
        <v>11</v>
      </c>
      <c r="K8" s="11">
        <v>8.3333333333333301E-2</v>
      </c>
    </row>
    <row r="9" spans="2:21" x14ac:dyDescent="0.25">
      <c r="B9" t="s">
        <v>74</v>
      </c>
      <c r="D9" t="s">
        <v>40</v>
      </c>
      <c r="F9" t="s">
        <v>12</v>
      </c>
      <c r="G9" t="s">
        <v>12</v>
      </c>
      <c r="K9" s="11">
        <v>0.104166666666667</v>
      </c>
    </row>
    <row r="10" spans="2:21" x14ac:dyDescent="0.25">
      <c r="F10" t="s">
        <v>13</v>
      </c>
      <c r="G10" t="s">
        <v>13</v>
      </c>
      <c r="K10" s="11">
        <v>0.125</v>
      </c>
    </row>
    <row r="11" spans="2:21" x14ac:dyDescent="0.25">
      <c r="F11" t="s">
        <v>14</v>
      </c>
      <c r="G11" t="s">
        <v>14</v>
      </c>
      <c r="K11" s="11">
        <v>0.14583333333333301</v>
      </c>
    </row>
    <row r="12" spans="2:21" x14ac:dyDescent="0.25">
      <c r="F12" t="s">
        <v>15</v>
      </c>
      <c r="G12" t="s">
        <v>15</v>
      </c>
      <c r="K12" s="11">
        <v>0.16666666666666699</v>
      </c>
    </row>
    <row r="13" spans="2:21" x14ac:dyDescent="0.25">
      <c r="F13" t="s">
        <v>16</v>
      </c>
      <c r="G13" t="s">
        <v>16</v>
      </c>
      <c r="K13" s="11">
        <v>0.1875</v>
      </c>
    </row>
    <row r="14" spans="2:21" x14ac:dyDescent="0.25">
      <c r="F14" t="s">
        <v>17</v>
      </c>
      <c r="G14" t="s">
        <v>17</v>
      </c>
      <c r="K14" s="11">
        <v>0.20833333333333301</v>
      </c>
    </row>
    <row r="15" spans="2:21" x14ac:dyDescent="0.25">
      <c r="F15" t="s">
        <v>18</v>
      </c>
      <c r="G15" t="s">
        <v>18</v>
      </c>
      <c r="K15" s="11">
        <v>0.22916666666666699</v>
      </c>
    </row>
    <row r="16" spans="2:21" x14ac:dyDescent="0.25">
      <c r="F16" t="s">
        <v>19</v>
      </c>
      <c r="G16" t="s">
        <v>19</v>
      </c>
      <c r="K16" s="11">
        <v>0.25</v>
      </c>
    </row>
    <row r="17" spans="6:11" x14ac:dyDescent="0.25">
      <c r="F17" t="s">
        <v>20</v>
      </c>
      <c r="G17" t="s">
        <v>20</v>
      </c>
      <c r="K17" s="11">
        <v>0.27083333333333298</v>
      </c>
    </row>
    <row r="18" spans="6:11" x14ac:dyDescent="0.25">
      <c r="F18" t="s">
        <v>21</v>
      </c>
      <c r="G18" t="s">
        <v>21</v>
      </c>
      <c r="K18" s="11">
        <v>0.29166666666666702</v>
      </c>
    </row>
    <row r="19" spans="6:11" x14ac:dyDescent="0.25">
      <c r="F19" t="s">
        <v>22</v>
      </c>
      <c r="G19" t="s">
        <v>22</v>
      </c>
      <c r="K19" s="11">
        <v>0.3125</v>
      </c>
    </row>
    <row r="20" spans="6:11" x14ac:dyDescent="0.25">
      <c r="F20" t="s">
        <v>23</v>
      </c>
      <c r="G20" t="s">
        <v>23</v>
      </c>
      <c r="K20" s="11">
        <v>0.33333333333333298</v>
      </c>
    </row>
    <row r="21" spans="6:11" x14ac:dyDescent="0.25">
      <c r="F21" t="s">
        <v>24</v>
      </c>
      <c r="G21" t="s">
        <v>24</v>
      </c>
      <c r="K21" s="11">
        <v>0.35416666666666702</v>
      </c>
    </row>
    <row r="22" spans="6:11" x14ac:dyDescent="0.25">
      <c r="F22" t="s">
        <v>25</v>
      </c>
      <c r="G22" t="s">
        <v>25</v>
      </c>
      <c r="K22" s="11">
        <v>0.375</v>
      </c>
    </row>
    <row r="23" spans="6:11" x14ac:dyDescent="0.25">
      <c r="F23" t="s">
        <v>26</v>
      </c>
      <c r="G23" t="s">
        <v>26</v>
      </c>
      <c r="K23" s="11">
        <v>0.39583333333333298</v>
      </c>
    </row>
    <row r="24" spans="6:11" x14ac:dyDescent="0.25">
      <c r="F24" t="s">
        <v>27</v>
      </c>
      <c r="K24" s="11">
        <v>0.41666666666666702</v>
      </c>
    </row>
    <row r="25" spans="6:11" x14ac:dyDescent="0.25">
      <c r="F25" t="s">
        <v>28</v>
      </c>
      <c r="K25" s="11">
        <v>0.4375</v>
      </c>
    </row>
    <row r="26" spans="6:11" x14ac:dyDescent="0.25">
      <c r="F26" t="s">
        <v>29</v>
      </c>
      <c r="K26" s="11">
        <v>0.45833333333333298</v>
      </c>
    </row>
    <row r="27" spans="6:11" x14ac:dyDescent="0.25">
      <c r="F27" t="s">
        <v>30</v>
      </c>
      <c r="K27" s="11">
        <v>0.47916666666666702</v>
      </c>
    </row>
    <row r="28" spans="6:11" x14ac:dyDescent="0.25">
      <c r="F28" t="s">
        <v>31</v>
      </c>
      <c r="K28" s="11">
        <v>0.5</v>
      </c>
    </row>
    <row r="29" spans="6:11" x14ac:dyDescent="0.25">
      <c r="F29" t="s">
        <v>32</v>
      </c>
      <c r="K29" s="11">
        <v>0.52083333333333304</v>
      </c>
    </row>
    <row r="30" spans="6:11" x14ac:dyDescent="0.25">
      <c r="F30" t="s">
        <v>33</v>
      </c>
      <c r="K30" s="11">
        <v>0.54166666666666696</v>
      </c>
    </row>
    <row r="31" spans="6:11" x14ac:dyDescent="0.25">
      <c r="F31" t="s">
        <v>34</v>
      </c>
      <c r="K31" s="11">
        <v>0.5625</v>
      </c>
    </row>
    <row r="32" spans="6:11" x14ac:dyDescent="0.25">
      <c r="F32" t="s">
        <v>35</v>
      </c>
      <c r="K32" s="11">
        <v>0.58333333333333304</v>
      </c>
    </row>
    <row r="33" spans="6:11" x14ac:dyDescent="0.25">
      <c r="F33" t="s">
        <v>36</v>
      </c>
      <c r="K33" s="11">
        <v>0.60416666666666696</v>
      </c>
    </row>
    <row r="34" spans="6:11" x14ac:dyDescent="0.25">
      <c r="F34" t="s">
        <v>37</v>
      </c>
      <c r="K34" s="11">
        <v>0.625</v>
      </c>
    </row>
    <row r="35" spans="6:11" x14ac:dyDescent="0.25">
      <c r="F35" t="s">
        <v>38</v>
      </c>
      <c r="K35" s="11">
        <v>0.64583333333333304</v>
      </c>
    </row>
    <row r="36" spans="6:11" x14ac:dyDescent="0.25">
      <c r="F36" t="s">
        <v>39</v>
      </c>
      <c r="K36" s="11">
        <v>0.66666666666666696</v>
      </c>
    </row>
    <row r="37" spans="6:11" x14ac:dyDescent="0.25">
      <c r="K37" s="11">
        <v>0.6875</v>
      </c>
    </row>
    <row r="38" spans="6:11" x14ac:dyDescent="0.25">
      <c r="K38" s="11">
        <v>0.70833333333333304</v>
      </c>
    </row>
    <row r="39" spans="6:11" x14ac:dyDescent="0.25">
      <c r="K39" s="11">
        <v>0.72916666666666696</v>
      </c>
    </row>
    <row r="40" spans="6:11" x14ac:dyDescent="0.25">
      <c r="K40" s="11">
        <v>0.75</v>
      </c>
    </row>
    <row r="41" spans="6:11" x14ac:dyDescent="0.25">
      <c r="K41" s="11">
        <v>0.77083333333333304</v>
      </c>
    </row>
    <row r="42" spans="6:11" x14ac:dyDescent="0.25">
      <c r="K42" s="11">
        <v>0.79166666666666696</v>
      </c>
    </row>
    <row r="43" spans="6:11" x14ac:dyDescent="0.25">
      <c r="K43" s="11">
        <v>0.8125</v>
      </c>
    </row>
    <row r="44" spans="6:11" x14ac:dyDescent="0.25">
      <c r="K44" s="11">
        <v>0.83333333333333304</v>
      </c>
    </row>
    <row r="45" spans="6:11" x14ac:dyDescent="0.25">
      <c r="K45" s="11">
        <v>0.85416666666666696</v>
      </c>
    </row>
    <row r="46" spans="6:11" x14ac:dyDescent="0.25">
      <c r="K46" s="11">
        <v>0.875</v>
      </c>
    </row>
    <row r="47" spans="6:11" x14ac:dyDescent="0.25">
      <c r="K47" s="11">
        <v>0.89583333333333304</v>
      </c>
    </row>
    <row r="48" spans="6:11" x14ac:dyDescent="0.25">
      <c r="K48" s="11">
        <v>0.91666666666666696</v>
      </c>
    </row>
    <row r="49" spans="11:11" x14ac:dyDescent="0.25">
      <c r="K49" s="11">
        <v>0.9375</v>
      </c>
    </row>
    <row r="50" spans="11:11" x14ac:dyDescent="0.25">
      <c r="K50" s="11">
        <v>0.95833333333333304</v>
      </c>
    </row>
    <row r="51" spans="11:11" x14ac:dyDescent="0.25">
      <c r="K51" s="11">
        <v>0.97916666666666596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7" workbookViewId="0">
      <selection sqref="A1:D4"/>
    </sheetView>
  </sheetViews>
  <sheetFormatPr baseColWidth="10" defaultColWidth="9" defaultRowHeight="15.75" x14ac:dyDescent="0.25"/>
  <sheetData>
    <row r="1" spans="1:9" x14ac:dyDescent="0.25">
      <c r="A1" s="38"/>
      <c r="B1" s="38"/>
      <c r="C1" s="38"/>
      <c r="D1" s="38"/>
      <c r="E1" s="37" t="s">
        <v>129</v>
      </c>
      <c r="F1" s="37"/>
      <c r="G1" s="37"/>
      <c r="H1" s="36" t="s">
        <v>179</v>
      </c>
      <c r="I1" s="36"/>
    </row>
    <row r="2" spans="1:9" x14ac:dyDescent="0.25">
      <c r="A2" s="38"/>
      <c r="B2" s="38"/>
      <c r="C2" s="38"/>
      <c r="D2" s="38"/>
      <c r="E2" s="37"/>
      <c r="F2" s="37"/>
      <c r="G2" s="37"/>
      <c r="H2" s="36"/>
      <c r="I2" s="36"/>
    </row>
    <row r="3" spans="1:9" x14ac:dyDescent="0.25">
      <c r="A3" s="38"/>
      <c r="B3" s="38"/>
      <c r="C3" s="38"/>
      <c r="D3" s="38"/>
      <c r="E3" s="37"/>
      <c r="F3" s="37"/>
      <c r="G3" s="37"/>
      <c r="H3" s="36"/>
      <c r="I3" s="36"/>
    </row>
    <row r="4" spans="1:9" x14ac:dyDescent="0.25">
      <c r="A4" s="38"/>
      <c r="B4" s="38"/>
      <c r="C4" s="38"/>
      <c r="D4" s="38"/>
      <c r="E4" s="37"/>
      <c r="F4" s="37"/>
      <c r="G4" s="37"/>
      <c r="H4" s="36"/>
      <c r="I4" s="36"/>
    </row>
    <row r="5" spans="1:9" ht="15.6" customHeight="1" x14ac:dyDescent="0.25">
      <c r="A5" s="39" t="s">
        <v>100</v>
      </c>
      <c r="B5" s="39"/>
      <c r="C5" s="39"/>
      <c r="D5" s="39"/>
      <c r="E5" s="39"/>
      <c r="F5" s="39"/>
      <c r="G5" s="39"/>
      <c r="H5" s="39"/>
      <c r="I5" s="39"/>
    </row>
    <row r="6" spans="1:9" ht="36" customHeight="1" x14ac:dyDescent="0.25">
      <c r="A6" s="10" t="s">
        <v>97</v>
      </c>
      <c r="B6" s="35" t="s">
        <v>101</v>
      </c>
      <c r="C6" s="35"/>
      <c r="D6" s="35"/>
      <c r="E6" s="35"/>
      <c r="F6" s="35"/>
      <c r="G6" s="35"/>
      <c r="H6" s="35"/>
      <c r="I6" s="35"/>
    </row>
    <row r="7" spans="1:9" ht="30.6" customHeight="1" x14ac:dyDescent="0.25">
      <c r="A7" s="10" t="s">
        <v>98</v>
      </c>
      <c r="B7" s="35" t="s">
        <v>102</v>
      </c>
      <c r="C7" s="35"/>
      <c r="D7" s="35"/>
      <c r="E7" s="35"/>
      <c r="F7" s="35"/>
      <c r="G7" s="35"/>
      <c r="H7" s="35"/>
      <c r="I7" s="35"/>
    </row>
    <row r="8" spans="1:9" ht="96.6" customHeight="1" x14ac:dyDescent="0.25">
      <c r="A8" s="10" t="s">
        <v>99</v>
      </c>
      <c r="B8" s="35" t="s">
        <v>103</v>
      </c>
      <c r="C8" s="35"/>
      <c r="D8" s="35"/>
      <c r="E8" s="35"/>
      <c r="F8" s="35"/>
      <c r="G8" s="35"/>
      <c r="H8" s="35"/>
      <c r="I8" s="35"/>
    </row>
    <row r="9" spans="1:9" ht="33.6" customHeight="1" x14ac:dyDescent="0.25">
      <c r="A9" s="10" t="s">
        <v>104</v>
      </c>
      <c r="B9" s="35" t="s">
        <v>105</v>
      </c>
      <c r="C9" s="35"/>
      <c r="D9" s="35"/>
      <c r="E9" s="35"/>
      <c r="F9" s="35"/>
      <c r="G9" s="35"/>
      <c r="H9" s="35"/>
      <c r="I9" s="35"/>
    </row>
    <row r="10" spans="1:9" ht="69.599999999999994" customHeight="1" x14ac:dyDescent="0.25">
      <c r="A10" s="10" t="s">
        <v>106</v>
      </c>
      <c r="B10" s="35" t="s">
        <v>112</v>
      </c>
      <c r="C10" s="35"/>
      <c r="D10" s="35"/>
      <c r="E10" s="35"/>
      <c r="F10" s="35"/>
      <c r="G10" s="35"/>
      <c r="H10" s="35"/>
      <c r="I10" s="35"/>
    </row>
  </sheetData>
  <mergeCells count="9">
    <mergeCell ref="B10:I10"/>
    <mergeCell ref="B8:I8"/>
    <mergeCell ref="B6:I6"/>
    <mergeCell ref="B7:I7"/>
    <mergeCell ref="H1:I4"/>
    <mergeCell ref="E1:G4"/>
    <mergeCell ref="A1:D4"/>
    <mergeCell ref="A5:I5"/>
    <mergeCell ref="B9:I9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0" sqref="J10"/>
    </sheetView>
  </sheetViews>
  <sheetFormatPr baseColWidth="10" defaultColWidth="9" defaultRowHeight="15.75" x14ac:dyDescent="0.25"/>
  <cols>
    <col min="1" max="1" width="38.125" customWidth="1"/>
    <col min="2" max="2" width="26.5" customWidth="1"/>
    <col min="3" max="3" width="4.375" bestFit="1" customWidth="1"/>
    <col min="4" max="4" width="27.75" customWidth="1"/>
    <col min="5" max="5" width="14.375" bestFit="1" customWidth="1"/>
    <col min="6" max="6" width="12.75" customWidth="1"/>
    <col min="7" max="8" width="13.25" customWidth="1"/>
    <col min="9" max="9" width="14.375" customWidth="1"/>
    <col min="10" max="10" width="11.75" customWidth="1"/>
    <col min="11" max="11" width="18.25" customWidth="1"/>
    <col min="12" max="12" width="13.75" customWidth="1"/>
    <col min="13" max="13" width="16.75" customWidth="1"/>
    <col min="14" max="15" width="15.875" customWidth="1"/>
    <col min="16" max="16" width="35.75" customWidth="1"/>
    <col min="17" max="17" width="21.875" customWidth="1"/>
    <col min="18" max="18" width="16.25" customWidth="1"/>
    <col min="19" max="19" width="15.875" customWidth="1"/>
    <col min="20" max="20" width="15.75" customWidth="1"/>
    <col min="21" max="21" width="12.875" customWidth="1"/>
    <col min="22" max="22" width="15.125" customWidth="1"/>
    <col min="23" max="23" width="13.5" customWidth="1"/>
    <col min="24" max="24" width="15.125" bestFit="1" customWidth="1"/>
    <col min="25" max="25" width="14" customWidth="1"/>
    <col min="26" max="26" width="27.125" bestFit="1" customWidth="1"/>
    <col min="27" max="35" width="13.75" customWidth="1"/>
    <col min="36" max="36" width="27.125" customWidth="1"/>
    <col min="37" max="37" width="16.25" customWidth="1"/>
    <col min="38" max="38" width="15.625" customWidth="1"/>
    <col min="39" max="39" width="13.125" bestFit="1" customWidth="1"/>
    <col min="40" max="40" width="12.5" bestFit="1" customWidth="1"/>
  </cols>
  <sheetData>
    <row r="1" spans="1:40" ht="15.6" customHeight="1" x14ac:dyDescent="0.25">
      <c r="A1" s="38"/>
      <c r="B1" s="43" t="str">
        <f>Instrucciones!E1</f>
        <v>Formato de Sedes y Personal a cargo (Manufactura)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5"/>
      <c r="AL1" s="56" t="str">
        <f>Instrucciones!H1</f>
        <v>Versión del formato 1.5</v>
      </c>
      <c r="AM1" s="57"/>
      <c r="AN1" s="58"/>
    </row>
    <row r="2" spans="1:40" ht="15.6" customHeight="1" x14ac:dyDescent="0.25">
      <c r="A2" s="38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8"/>
      <c r="AL2" s="59"/>
      <c r="AM2" s="60"/>
      <c r="AN2" s="61"/>
    </row>
    <row r="3" spans="1:40" ht="15.6" customHeight="1" x14ac:dyDescent="0.25">
      <c r="A3" s="38"/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8"/>
      <c r="AL3" s="59"/>
      <c r="AM3" s="60"/>
      <c r="AN3" s="61"/>
    </row>
    <row r="4" spans="1:40" ht="15.6" customHeight="1" x14ac:dyDescent="0.25">
      <c r="A4" s="38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1"/>
      <c r="AL4" s="62"/>
      <c r="AM4" s="63"/>
      <c r="AN4" s="64"/>
    </row>
    <row r="5" spans="1:40" ht="31.5" x14ac:dyDescent="0.25">
      <c r="A5" s="14" t="s">
        <v>329</v>
      </c>
      <c r="B5" s="42"/>
      <c r="C5" s="42"/>
      <c r="D5" s="42"/>
      <c r="E5" s="68" t="s">
        <v>156</v>
      </c>
      <c r="F5" s="69"/>
      <c r="G5" s="29" t="s">
        <v>168</v>
      </c>
      <c r="H5" s="29" t="s">
        <v>169</v>
      </c>
      <c r="I5" s="29" t="s">
        <v>170</v>
      </c>
      <c r="J5" s="29" t="s">
        <v>171</v>
      </c>
      <c r="K5" s="29" t="s">
        <v>172</v>
      </c>
      <c r="L5" s="29" t="s">
        <v>173</v>
      </c>
      <c r="M5" s="29" t="s">
        <v>174</v>
      </c>
      <c r="N5" s="29" t="s">
        <v>175</v>
      </c>
      <c r="O5" s="29" t="s">
        <v>176</v>
      </c>
      <c r="P5" s="29" t="s">
        <v>177</v>
      </c>
      <c r="Q5" s="30" t="s">
        <v>76</v>
      </c>
      <c r="R5" s="52" t="s">
        <v>167</v>
      </c>
      <c r="S5" s="53"/>
      <c r="T5" s="53"/>
      <c r="U5" s="53"/>
      <c r="V5" s="53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x14ac:dyDescent="0.25">
      <c r="A6" s="14" t="s">
        <v>330</v>
      </c>
      <c r="B6" s="42"/>
      <c r="C6" s="42"/>
      <c r="D6" s="42"/>
      <c r="E6" s="70"/>
      <c r="F6" s="71"/>
      <c r="G6" t="s">
        <v>331</v>
      </c>
      <c r="H6" s="5">
        <v>72</v>
      </c>
      <c r="J6" s="16"/>
      <c r="K6" s="5"/>
      <c r="L6" s="16"/>
      <c r="M6" s="5">
        <v>72</v>
      </c>
      <c r="N6" s="5" t="s">
        <v>332</v>
      </c>
      <c r="O6">
        <v>54</v>
      </c>
      <c r="P6" s="16"/>
      <c r="Q6" s="5"/>
      <c r="R6" s="54" t="str">
        <f>CONCATENATE(G6," ",H6," ",I6," ",J6," ",K6," ",L6," # ",M6," ",N6," - ",O6," ",P6," ",Q6)</f>
        <v xml:space="preserve">Avenida calle 72     # 72 a - 54  </v>
      </c>
      <c r="S6" s="55"/>
      <c r="T6" s="55"/>
      <c r="U6" s="55"/>
      <c r="V6" s="55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0" ht="15.6" customHeight="1" x14ac:dyDescent="0.25">
      <c r="A7" s="65" t="s">
        <v>77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</row>
    <row r="8" spans="1:40" ht="15.6" customHeight="1" x14ac:dyDescent="0.25">
      <c r="A8" s="39" t="s">
        <v>125</v>
      </c>
      <c r="B8" s="39" t="s">
        <v>96</v>
      </c>
      <c r="C8" s="39" t="s">
        <v>56</v>
      </c>
      <c r="D8" s="40" t="s">
        <v>57</v>
      </c>
      <c r="E8" s="39" t="s">
        <v>75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25"/>
      <c r="Q8" s="39" t="s">
        <v>68</v>
      </c>
      <c r="R8" s="39" t="s">
        <v>86</v>
      </c>
      <c r="S8" s="39"/>
      <c r="T8" s="39"/>
      <c r="U8" s="39"/>
      <c r="V8" s="39"/>
      <c r="W8" s="39"/>
      <c r="X8" s="39"/>
      <c r="Y8" s="39"/>
      <c r="Z8" s="39" t="s">
        <v>143</v>
      </c>
      <c r="AA8" s="39" t="s">
        <v>141</v>
      </c>
      <c r="AB8" s="39"/>
      <c r="AC8" s="39"/>
      <c r="AD8" s="39"/>
      <c r="AE8" s="39"/>
      <c r="AF8" s="39"/>
      <c r="AG8" s="39"/>
      <c r="AH8" s="39"/>
      <c r="AI8" s="39"/>
      <c r="AJ8" s="40" t="s">
        <v>111</v>
      </c>
      <c r="AK8" s="39" t="s">
        <v>58</v>
      </c>
      <c r="AL8" s="39" t="s">
        <v>59</v>
      </c>
      <c r="AM8" s="67" t="s">
        <v>88</v>
      </c>
      <c r="AN8" s="67"/>
    </row>
    <row r="9" spans="1:40" ht="96" customHeight="1" x14ac:dyDescent="0.25">
      <c r="A9" s="39"/>
      <c r="B9" s="39"/>
      <c r="C9" s="39"/>
      <c r="D9" s="41"/>
      <c r="E9" s="29" t="s">
        <v>168</v>
      </c>
      <c r="F9" s="29" t="s">
        <v>169</v>
      </c>
      <c r="G9" s="29" t="s">
        <v>170</v>
      </c>
      <c r="H9" s="29" t="s">
        <v>171</v>
      </c>
      <c r="I9" s="29" t="s">
        <v>172</v>
      </c>
      <c r="J9" s="29" t="s">
        <v>173</v>
      </c>
      <c r="K9" s="29" t="s">
        <v>174</v>
      </c>
      <c r="L9" s="29" t="s">
        <v>175</v>
      </c>
      <c r="M9" s="29" t="s">
        <v>176</v>
      </c>
      <c r="N9" s="29" t="s">
        <v>177</v>
      </c>
      <c r="O9" s="30" t="s">
        <v>76</v>
      </c>
      <c r="P9" s="25" t="s">
        <v>167</v>
      </c>
      <c r="Q9" s="39"/>
      <c r="R9" s="14" t="s">
        <v>78</v>
      </c>
      <c r="S9" s="13" t="s">
        <v>79</v>
      </c>
      <c r="T9" s="13" t="s">
        <v>80</v>
      </c>
      <c r="U9" s="13" t="s">
        <v>81</v>
      </c>
      <c r="V9" s="13" t="s">
        <v>82</v>
      </c>
      <c r="W9" s="13" t="s">
        <v>83</v>
      </c>
      <c r="X9" s="13" t="s">
        <v>84</v>
      </c>
      <c r="Y9" s="13" t="s">
        <v>85</v>
      </c>
      <c r="Z9" s="39"/>
      <c r="AA9" s="19" t="s">
        <v>137</v>
      </c>
      <c r="AB9" s="19" t="s">
        <v>91</v>
      </c>
      <c r="AC9" s="19" t="s">
        <v>92</v>
      </c>
      <c r="AD9" s="19" t="s">
        <v>138</v>
      </c>
      <c r="AE9" s="19" t="s">
        <v>139</v>
      </c>
      <c r="AF9" s="19" t="s">
        <v>93</v>
      </c>
      <c r="AG9" s="19" t="s">
        <v>140</v>
      </c>
      <c r="AH9" s="20" t="s">
        <v>94</v>
      </c>
      <c r="AI9" s="19" t="s">
        <v>142</v>
      </c>
      <c r="AJ9" s="41"/>
      <c r="AK9" s="39"/>
      <c r="AL9" s="39"/>
      <c r="AM9" s="24" t="s">
        <v>89</v>
      </c>
      <c r="AN9" s="24" t="s">
        <v>90</v>
      </c>
    </row>
    <row r="10" spans="1:40" x14ac:dyDescent="0.25">
      <c r="A10" s="8" t="str">
        <f t="shared" ref="A10" si="0">CONCATENATE(E10," ",F10," ",G10," ",H10," ",I10," ",J10," ",K10," ",L10," ",M10," ",N10," ",O10)</f>
        <v xml:space="preserve">Calle 70 A    86 B 11  </v>
      </c>
      <c r="B10" s="5" t="s">
        <v>12</v>
      </c>
      <c r="C10" s="5"/>
      <c r="D10" s="5" t="s">
        <v>180</v>
      </c>
      <c r="E10" s="16" t="s">
        <v>60</v>
      </c>
      <c r="F10" s="16">
        <v>70</v>
      </c>
      <c r="G10" s="16" t="s">
        <v>181</v>
      </c>
      <c r="H10" s="16"/>
      <c r="I10" s="16"/>
      <c r="J10" s="16"/>
      <c r="K10" s="16">
        <v>86</v>
      </c>
      <c r="L10" s="16" t="s">
        <v>182</v>
      </c>
      <c r="M10" s="16">
        <v>11</v>
      </c>
      <c r="N10" s="16"/>
      <c r="O10" s="16"/>
      <c r="P10" s="17" t="str">
        <f>CONCATENATE(E10," ",F10," ",G10," ",H10," ",I10," ",J10," # ",K10," ",L10," - ",M10," ",N10," ",O10)</f>
        <v xml:space="preserve">Calle 70 A    # 86 B - 11  </v>
      </c>
      <c r="Q10" s="5"/>
      <c r="R10" s="16"/>
      <c r="S10" s="16" t="s">
        <v>185</v>
      </c>
      <c r="T10" s="16" t="s">
        <v>185</v>
      </c>
      <c r="U10" s="16"/>
      <c r="V10" s="16"/>
      <c r="W10" s="16" t="s">
        <v>185</v>
      </c>
      <c r="X10" s="16"/>
      <c r="Y10" s="16" t="s">
        <v>185</v>
      </c>
      <c r="Z10" s="5">
        <v>623</v>
      </c>
      <c r="AA10" s="5">
        <v>30</v>
      </c>
      <c r="AB10" s="5">
        <v>10</v>
      </c>
      <c r="AC10" s="5">
        <v>25</v>
      </c>
      <c r="AD10" s="5">
        <v>5</v>
      </c>
      <c r="AE10" s="5">
        <v>4</v>
      </c>
      <c r="AF10" s="5">
        <v>0</v>
      </c>
      <c r="AG10" s="5">
        <v>0</v>
      </c>
      <c r="AH10" s="5">
        <v>40</v>
      </c>
      <c r="AI10" s="5"/>
      <c r="AJ10" s="5">
        <v>12</v>
      </c>
      <c r="AK10" s="5">
        <v>2</v>
      </c>
      <c r="AL10" s="5">
        <v>6</v>
      </c>
      <c r="AM10" s="12">
        <v>0.41666666666666702</v>
      </c>
      <c r="AN10" s="12">
        <v>0.70833333333333304</v>
      </c>
    </row>
    <row r="11" spans="1:40" x14ac:dyDescent="0.25">
      <c r="A11" s="8" t="str">
        <f>CONCATENATE(E11," ",F11," ",G11," ",H11," ",I11," ",J11," ",K11," ",L11," ",M11," ",N11," ",O11)</f>
        <v xml:space="preserve">Calle 161     21  61  </v>
      </c>
      <c r="B11" s="5" t="s">
        <v>25</v>
      </c>
      <c r="C11" s="5"/>
      <c r="D11" s="5" t="s">
        <v>183</v>
      </c>
      <c r="E11" s="16" t="s">
        <v>60</v>
      </c>
      <c r="F11" s="16">
        <v>161</v>
      </c>
      <c r="G11" s="16"/>
      <c r="H11" s="16"/>
      <c r="I11" s="16"/>
      <c r="J11" s="16"/>
      <c r="K11" s="16">
        <v>21</v>
      </c>
      <c r="L11" s="16"/>
      <c r="M11" s="16">
        <v>61</v>
      </c>
      <c r="N11" s="16"/>
      <c r="O11" s="16"/>
      <c r="P11" s="17" t="str">
        <f t="shared" ref="P11:P13" si="1">CONCATENATE(E11," ",F11," ",G11," ",H11," ",I11," ",J11," # ",K11," ",L11," - ",M11," ",N11," ",O11)</f>
        <v xml:space="preserve">Calle 161     # 21  - 61  </v>
      </c>
      <c r="Q11" s="5"/>
      <c r="R11" s="16"/>
      <c r="S11" s="16" t="s">
        <v>185</v>
      </c>
      <c r="T11" s="16" t="s">
        <v>185</v>
      </c>
      <c r="U11" s="16"/>
      <c r="V11" s="16"/>
      <c r="W11" s="16" t="s">
        <v>185</v>
      </c>
      <c r="X11" s="16"/>
      <c r="Y11" s="16" t="s">
        <v>185</v>
      </c>
      <c r="Z11" s="5">
        <v>347</v>
      </c>
      <c r="AA11" s="5">
        <v>30</v>
      </c>
      <c r="AB11" s="5">
        <v>10</v>
      </c>
      <c r="AC11" s="5">
        <v>25</v>
      </c>
      <c r="AD11" s="5">
        <v>5</v>
      </c>
      <c r="AE11" s="5">
        <v>4</v>
      </c>
      <c r="AF11" s="5">
        <v>0</v>
      </c>
      <c r="AG11" s="5">
        <v>0</v>
      </c>
      <c r="AH11" s="5">
        <v>30</v>
      </c>
      <c r="AI11" s="5"/>
      <c r="AJ11" s="5">
        <v>4</v>
      </c>
      <c r="AK11" s="5">
        <v>1</v>
      </c>
      <c r="AL11" s="5">
        <v>1</v>
      </c>
      <c r="AM11" s="12">
        <v>0.41666666666666702</v>
      </c>
      <c r="AN11" s="12">
        <v>0.70833333333333304</v>
      </c>
    </row>
    <row r="12" spans="1:40" x14ac:dyDescent="0.25">
      <c r="A12" s="8" t="str">
        <f t="shared" ref="A12:A13" si="2">CONCATENATE(E12," ",F12," ",G12," ",H12," ",I12," ",J12," ",K12," ",L12," ",M12," ",N12," ",O12)</f>
        <v xml:space="preserve">Avenida Calle 72     72 A 54  </v>
      </c>
      <c r="B12" s="5" t="s">
        <v>12</v>
      </c>
      <c r="C12" s="5"/>
      <c r="D12" s="5" t="s">
        <v>328</v>
      </c>
      <c r="E12" s="16" t="s">
        <v>73</v>
      </c>
      <c r="F12" s="16">
        <v>72</v>
      </c>
      <c r="G12" s="16"/>
      <c r="H12" s="16"/>
      <c r="I12" s="16"/>
      <c r="J12" s="16"/>
      <c r="K12" s="16">
        <v>72</v>
      </c>
      <c r="L12" s="16" t="s">
        <v>181</v>
      </c>
      <c r="M12" s="16">
        <v>54</v>
      </c>
      <c r="N12" s="16"/>
      <c r="O12" s="16"/>
      <c r="P12" s="17" t="str">
        <f t="shared" si="1"/>
        <v xml:space="preserve">Avenida Calle 72     # 72 A - 54  </v>
      </c>
      <c r="Q12" s="5"/>
      <c r="R12" s="16"/>
      <c r="S12" s="16" t="s">
        <v>185</v>
      </c>
      <c r="T12" s="16" t="s">
        <v>185</v>
      </c>
      <c r="U12" s="16"/>
      <c r="V12" s="16"/>
      <c r="W12" s="16" t="s">
        <v>185</v>
      </c>
      <c r="X12" s="16"/>
      <c r="Y12" s="16" t="s">
        <v>185</v>
      </c>
      <c r="Z12" s="5">
        <v>1200</v>
      </c>
      <c r="AA12" s="5">
        <v>30</v>
      </c>
      <c r="AB12" s="5">
        <v>10</v>
      </c>
      <c r="AC12" s="5">
        <v>30</v>
      </c>
      <c r="AD12" s="5">
        <v>5</v>
      </c>
      <c r="AE12" s="5">
        <v>4</v>
      </c>
      <c r="AF12" s="5">
        <v>8</v>
      </c>
      <c r="AG12" s="5">
        <v>5</v>
      </c>
      <c r="AH12" s="5">
        <v>40</v>
      </c>
      <c r="AI12" s="5"/>
      <c r="AJ12" s="5">
        <v>8</v>
      </c>
      <c r="AK12" s="5">
        <v>0</v>
      </c>
      <c r="AL12" s="5">
        <v>6</v>
      </c>
      <c r="AM12" s="12">
        <v>0.41666666666666702</v>
      </c>
      <c r="AN12" s="12">
        <v>0.70833333333333304</v>
      </c>
    </row>
    <row r="13" spans="1:40" x14ac:dyDescent="0.25">
      <c r="A13" s="8" t="str">
        <f t="shared" si="2"/>
        <v xml:space="preserve">Avenida Carrera 27    Sur 23  45  </v>
      </c>
      <c r="B13" s="5" t="s">
        <v>4</v>
      </c>
      <c r="C13" s="5"/>
      <c r="D13" s="5" t="s">
        <v>184</v>
      </c>
      <c r="E13" s="16" t="s">
        <v>74</v>
      </c>
      <c r="F13" s="16">
        <v>27</v>
      </c>
      <c r="G13" s="16"/>
      <c r="H13" s="16"/>
      <c r="I13" s="16"/>
      <c r="J13" s="16" t="s">
        <v>136</v>
      </c>
      <c r="K13" s="16">
        <v>23</v>
      </c>
      <c r="L13" s="16"/>
      <c r="M13" s="16">
        <v>45</v>
      </c>
      <c r="N13" s="16"/>
      <c r="O13" s="16"/>
      <c r="P13" s="17" t="str">
        <f t="shared" si="1"/>
        <v xml:space="preserve">Avenida Carrera 27    Sur # 23  - 45  </v>
      </c>
      <c r="Q13" s="5"/>
      <c r="R13" s="16"/>
      <c r="S13" s="16" t="s">
        <v>185</v>
      </c>
      <c r="T13" s="16" t="s">
        <v>185</v>
      </c>
      <c r="U13" s="16"/>
      <c r="V13" s="16"/>
      <c r="W13" s="16" t="s">
        <v>185</v>
      </c>
      <c r="X13" s="16"/>
      <c r="Y13" s="16" t="s">
        <v>185</v>
      </c>
      <c r="Z13" s="5">
        <v>900</v>
      </c>
      <c r="AA13" s="5">
        <v>30</v>
      </c>
      <c r="AB13" s="5">
        <v>10</v>
      </c>
      <c r="AC13" s="5">
        <v>30</v>
      </c>
      <c r="AD13" s="5">
        <v>5</v>
      </c>
      <c r="AE13" s="5">
        <v>4</v>
      </c>
      <c r="AF13" s="5">
        <v>8</v>
      </c>
      <c r="AG13" s="5">
        <v>0</v>
      </c>
      <c r="AH13" s="5">
        <v>40</v>
      </c>
      <c r="AI13" s="5"/>
      <c r="AJ13" s="5">
        <v>12</v>
      </c>
      <c r="AK13" s="5">
        <v>1</v>
      </c>
      <c r="AL13" s="5">
        <v>5</v>
      </c>
      <c r="AM13" s="12">
        <v>0.41666666666666702</v>
      </c>
      <c r="AN13" s="12">
        <v>0.70833333333333304</v>
      </c>
    </row>
  </sheetData>
  <autoFilter ref="A1:AN1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</autoFilter>
  <mergeCells count="22">
    <mergeCell ref="AL1:AN4"/>
    <mergeCell ref="AJ8:AJ9"/>
    <mergeCell ref="AA8:AI8"/>
    <mergeCell ref="A7:AN7"/>
    <mergeCell ref="A8:A9"/>
    <mergeCell ref="B8:B9"/>
    <mergeCell ref="C8:C9"/>
    <mergeCell ref="AM8:AN8"/>
    <mergeCell ref="Z8:Z9"/>
    <mergeCell ref="Q8:Q9"/>
    <mergeCell ref="AK8:AK9"/>
    <mergeCell ref="AL8:AL9"/>
    <mergeCell ref="E8:O8"/>
    <mergeCell ref="A1:A4"/>
    <mergeCell ref="B5:D5"/>
    <mergeCell ref="E5:F6"/>
    <mergeCell ref="R8:Y8"/>
    <mergeCell ref="D8:D9"/>
    <mergeCell ref="B6:D6"/>
    <mergeCell ref="B1:AK4"/>
    <mergeCell ref="R5:V5"/>
    <mergeCell ref="R6:V6"/>
  </mergeCells>
  <dataValidations count="10">
    <dataValidation type="whole" allowBlank="1" showInputMessage="1" showErrorMessage="1" error="Debe ingresar un número entre 1 y 300" sqref="H6 M6">
      <formula1>1</formula1>
      <formula2>300</formula2>
    </dataValidation>
    <dataValidation type="textLength" allowBlank="1" showInputMessage="1" showErrorMessage="1" error="Debe ingresar una sola letra" sqref="N6 K6">
      <formula1>0</formula1>
      <formula2>1</formula2>
    </dataValidation>
    <dataValidation type="whole" allowBlank="1" showInputMessage="1" showErrorMessage="1" error="Debe ser un número entre 1 y 100" sqref="M10:M13">
      <formula1>1</formula1>
      <formula2>100</formula2>
    </dataValidation>
    <dataValidation type="whole" allowBlank="1" showInputMessage="1" showErrorMessage="1" sqref="AJ10:AJ13">
      <formula1>0</formula1>
      <formula2>2000</formula2>
    </dataValidation>
    <dataValidation type="whole" allowBlank="1" showInputMessage="1" showErrorMessage="1" sqref="AK10:AL13">
      <formula1>0</formula1>
      <formula2>10000</formula2>
    </dataValidation>
    <dataValidation type="whole" allowBlank="1" showInputMessage="1" showErrorMessage="1" error="Debe ingresar un valor entre 0 y 10000" sqref="AA10:AI13">
      <formula1>0</formula1>
      <formula2>10000</formula2>
    </dataValidation>
    <dataValidation type="textLength" allowBlank="1" showInputMessage="1" showErrorMessage="1" error="Debe marcar con una X" sqref="R10:Y13">
      <formula1>0</formula1>
      <formula2>1</formula2>
    </dataValidation>
    <dataValidation type="whole" allowBlank="1" showInputMessage="1" showErrorMessage="1" error="Debe ingresar un valor entre 1 y 500000" sqref="Z10:Z13">
      <formula1>1</formula1>
      <formula2>500000</formula2>
    </dataValidation>
    <dataValidation type="whole" allowBlank="1" showInputMessage="1" showErrorMessage="1" error="Debe ser un número entre 1 y 300" sqref="K10:K13 F10:F13">
      <formula1>1</formula1>
      <formula2>300</formula2>
    </dataValidation>
    <dataValidation type="textLength" allowBlank="1" showInputMessage="1" showErrorMessage="1" error="Debe ingresar solo una letra" sqref="G10:G13 L10:L13 I10:I13">
      <formula1>0</formula1>
      <formula2>1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Listados!$B$4:$B$9</xm:f>
          </x14:formula1>
          <xm:sqref>E10:E13</xm:sqref>
        </x14:dataValidation>
        <x14:dataValidation type="list" allowBlank="1" showInputMessage="1" showErrorMessage="1">
          <x14:formula1>
            <xm:f>Listados!$Q$4:$Q$5</xm:f>
          </x14:formula1>
          <xm:sqref>P6 L6 J10:J13 N10:N13</xm:sqref>
        </x14:dataValidation>
        <x14:dataValidation type="list" allowBlank="1" showInputMessage="1" showErrorMessage="1">
          <x14:formula1>
            <xm:f>Listados!$O$3</xm:f>
          </x14:formula1>
          <xm:sqref>J6 H10:H13</xm:sqref>
        </x14:dataValidation>
        <x14:dataValidation type="list" allowBlank="1" showInputMessage="1" showErrorMessage="1">
          <x14:formula1>
            <xm:f>Listados!$G$4:$G$23</xm:f>
          </x14:formula1>
          <xm:sqref>B10:B13</xm:sqref>
        </x14:dataValidation>
        <x14:dataValidation type="list" allowBlank="1" showInputMessage="1" showErrorMessage="1">
          <x14:formula1>
            <xm:f>Listados!$K$4:$K$51</xm:f>
          </x14:formula1>
          <xm:sqref>AM10:AN13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31" sqref="D31"/>
    </sheetView>
  </sheetViews>
  <sheetFormatPr baseColWidth="10" defaultColWidth="11" defaultRowHeight="15.75" x14ac:dyDescent="0.25"/>
  <cols>
    <col min="1" max="1" width="39.125" customWidth="1"/>
    <col min="2" max="2" width="14.375" bestFit="1" customWidth="1"/>
    <col min="3" max="3" width="37.25" bestFit="1" customWidth="1"/>
    <col min="8" max="8" width="19.625" customWidth="1"/>
    <col min="9" max="9" width="16.125" customWidth="1"/>
    <col min="13" max="13" width="23.375" customWidth="1"/>
    <col min="14" max="14" width="16.625" customWidth="1"/>
    <col min="15" max="15" width="17.375" customWidth="1"/>
    <col min="16" max="16" width="8.875" style="6" customWidth="1"/>
    <col min="17" max="17" width="15.125" style="6" customWidth="1"/>
    <col min="18" max="18" width="16.75" style="6" customWidth="1"/>
    <col min="19" max="19" width="15" style="6" bestFit="1" customWidth="1"/>
    <col min="20" max="20" width="16.75" style="6" customWidth="1"/>
    <col min="21" max="21" width="21.5" bestFit="1" customWidth="1"/>
    <col min="22" max="22" width="23.5" customWidth="1"/>
    <col min="23" max="23" width="10.625" customWidth="1"/>
    <col min="24" max="24" width="20.5" customWidth="1"/>
    <col min="25" max="25" width="15" customWidth="1"/>
    <col min="26" max="35" width="14.5" customWidth="1"/>
    <col min="36" max="36" width="15.25" bestFit="1" customWidth="1"/>
    <col min="37" max="37" width="46.75" bestFit="1" customWidth="1"/>
    <col min="38" max="38" width="13.75" bestFit="1" customWidth="1"/>
    <col min="39" max="39" width="15.5" bestFit="1" customWidth="1"/>
    <col min="40" max="40" width="14.5" bestFit="1" customWidth="1"/>
    <col min="41" max="41" width="6" bestFit="1" customWidth="1"/>
    <col min="42" max="42" width="7.5" bestFit="1" customWidth="1"/>
    <col min="43" max="43" width="9.875" bestFit="1" customWidth="1"/>
    <col min="44" max="44" width="6.5" bestFit="1" customWidth="1"/>
    <col min="45" max="45" width="7.5" bestFit="1" customWidth="1"/>
    <col min="46" max="46" width="7.625" bestFit="1" customWidth="1"/>
    <col min="47" max="47" width="9.25" bestFit="1" customWidth="1"/>
    <col min="48" max="48" width="41.25" bestFit="1" customWidth="1"/>
    <col min="49" max="50" width="19.625" customWidth="1"/>
    <col min="51" max="51" width="23.875" hidden="1" customWidth="1"/>
    <col min="55" max="58" width="14.125" customWidth="1"/>
    <col min="59" max="59" width="23.375" customWidth="1"/>
  </cols>
  <sheetData>
    <row r="1" spans="1:60" ht="15.6" customHeight="1" x14ac:dyDescent="0.25">
      <c r="A1" s="38"/>
      <c r="B1" s="74" t="str">
        <f>Sedes!B1</f>
        <v>Formato de Sedes y Personal a cargo (Manufactura)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6"/>
      <c r="BG1" s="84" t="str">
        <f>Instrucciones!H1</f>
        <v>Versión del formato 1.5</v>
      </c>
      <c r="BH1" s="84"/>
    </row>
    <row r="2" spans="1:60" ht="15.6" customHeight="1" x14ac:dyDescent="0.25">
      <c r="A2" s="38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9"/>
      <c r="BG2" s="84"/>
      <c r="BH2" s="84"/>
    </row>
    <row r="3" spans="1:60" ht="15.6" customHeight="1" x14ac:dyDescent="0.25">
      <c r="A3" s="38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9"/>
      <c r="BG3" s="84"/>
      <c r="BH3" s="84"/>
    </row>
    <row r="4" spans="1:60" ht="15.6" customHeight="1" x14ac:dyDescent="0.25">
      <c r="A4" s="38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2"/>
      <c r="BG4" s="84"/>
      <c r="BH4" s="84"/>
    </row>
    <row r="5" spans="1:60" ht="19.899999999999999" customHeight="1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</row>
    <row r="6" spans="1:60" s="7" customFormat="1" ht="51" customHeight="1" x14ac:dyDescent="0.25">
      <c r="A6" s="39" t="s">
        <v>113</v>
      </c>
      <c r="B6" s="39" t="s">
        <v>87</v>
      </c>
      <c r="C6" s="39" t="s">
        <v>178</v>
      </c>
      <c r="D6" s="39" t="s">
        <v>41</v>
      </c>
      <c r="E6" s="39"/>
      <c r="F6" s="39"/>
      <c r="G6" s="39"/>
      <c r="H6" s="39" t="s">
        <v>42</v>
      </c>
      <c r="I6" s="39" t="s">
        <v>43</v>
      </c>
      <c r="J6" s="39" t="s">
        <v>44</v>
      </c>
      <c r="K6" s="39" t="s">
        <v>55</v>
      </c>
      <c r="L6" s="39" t="s">
        <v>45</v>
      </c>
      <c r="M6" s="39" t="s">
        <v>64</v>
      </c>
      <c r="N6" s="39" t="s">
        <v>65</v>
      </c>
      <c r="O6" s="39" t="s">
        <v>66</v>
      </c>
      <c r="P6" s="39" t="s">
        <v>130</v>
      </c>
      <c r="Q6" s="39"/>
      <c r="R6" s="39"/>
      <c r="S6" s="39"/>
      <c r="T6" s="39"/>
      <c r="U6" s="39"/>
      <c r="V6" s="39"/>
      <c r="W6" s="39"/>
      <c r="X6" s="39" t="s">
        <v>46</v>
      </c>
      <c r="Y6" s="39" t="s">
        <v>47</v>
      </c>
      <c r="Z6" s="39" t="s">
        <v>48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72" t="s">
        <v>146</v>
      </c>
      <c r="AM6" s="68" t="s">
        <v>144</v>
      </c>
      <c r="AN6" s="85"/>
      <c r="AO6" s="68" t="s">
        <v>145</v>
      </c>
      <c r="AP6" s="69"/>
      <c r="AQ6" s="69"/>
      <c r="AR6" s="69"/>
      <c r="AS6" s="69"/>
      <c r="AT6" s="69"/>
      <c r="AU6" s="85"/>
      <c r="AV6" s="39" t="s">
        <v>67</v>
      </c>
      <c r="AW6" s="39" t="s">
        <v>49</v>
      </c>
      <c r="AX6" s="40" t="s">
        <v>166</v>
      </c>
      <c r="AY6" s="83" t="s">
        <v>124</v>
      </c>
      <c r="AZ6" s="83" t="s">
        <v>119</v>
      </c>
      <c r="BA6" s="83"/>
      <c r="BB6" s="83"/>
      <c r="BC6" s="83"/>
      <c r="BD6" s="83"/>
      <c r="BE6" s="83"/>
      <c r="BF6" s="83"/>
      <c r="BG6" s="83"/>
      <c r="BH6" s="83"/>
    </row>
    <row r="7" spans="1:60" s="7" customFormat="1" ht="45" customHeight="1" x14ac:dyDescent="0.25">
      <c r="A7" s="39"/>
      <c r="B7" s="39"/>
      <c r="C7" s="39"/>
      <c r="D7" s="13" t="s">
        <v>107</v>
      </c>
      <c r="E7" s="13" t="s">
        <v>108</v>
      </c>
      <c r="F7" s="13" t="s">
        <v>109</v>
      </c>
      <c r="G7" s="13" t="s">
        <v>110</v>
      </c>
      <c r="H7" s="39"/>
      <c r="I7" s="39"/>
      <c r="J7" s="39"/>
      <c r="K7" s="39"/>
      <c r="L7" s="39"/>
      <c r="M7" s="39"/>
      <c r="N7" s="39"/>
      <c r="O7" s="39"/>
      <c r="P7" s="13" t="s">
        <v>50</v>
      </c>
      <c r="Q7" s="13" t="s">
        <v>132</v>
      </c>
      <c r="R7" s="13" t="s">
        <v>51</v>
      </c>
      <c r="S7" s="13" t="s">
        <v>52</v>
      </c>
      <c r="T7" s="13" t="s">
        <v>133</v>
      </c>
      <c r="U7" s="13" t="s">
        <v>53</v>
      </c>
      <c r="V7" s="13" t="s">
        <v>131</v>
      </c>
      <c r="W7" s="13" t="s">
        <v>54</v>
      </c>
      <c r="X7" s="39"/>
      <c r="Y7" s="39"/>
      <c r="Z7" s="29" t="s">
        <v>168</v>
      </c>
      <c r="AA7" s="29" t="s">
        <v>169</v>
      </c>
      <c r="AB7" s="29" t="s">
        <v>170</v>
      </c>
      <c r="AC7" s="29" t="s">
        <v>171</v>
      </c>
      <c r="AD7" s="29" t="s">
        <v>172</v>
      </c>
      <c r="AE7" s="29" t="s">
        <v>173</v>
      </c>
      <c r="AF7" s="29" t="s">
        <v>174</v>
      </c>
      <c r="AG7" s="29" t="s">
        <v>175</v>
      </c>
      <c r="AH7" s="29" t="s">
        <v>176</v>
      </c>
      <c r="AI7" s="29" t="s">
        <v>177</v>
      </c>
      <c r="AJ7" s="30" t="s">
        <v>76</v>
      </c>
      <c r="AK7" s="13" t="s">
        <v>114</v>
      </c>
      <c r="AL7" s="73"/>
      <c r="AM7" s="26" t="s">
        <v>147</v>
      </c>
      <c r="AN7" s="26" t="s">
        <v>148</v>
      </c>
      <c r="AO7" s="26" t="s">
        <v>149</v>
      </c>
      <c r="AP7" s="26" t="s">
        <v>150</v>
      </c>
      <c r="AQ7" s="26" t="s">
        <v>151</v>
      </c>
      <c r="AR7" s="26" t="s">
        <v>152</v>
      </c>
      <c r="AS7" s="26" t="s">
        <v>153</v>
      </c>
      <c r="AT7" s="26" t="s">
        <v>154</v>
      </c>
      <c r="AU7" s="26" t="s">
        <v>155</v>
      </c>
      <c r="AV7" s="39"/>
      <c r="AW7" s="39"/>
      <c r="AX7" s="41"/>
      <c r="AY7" s="83"/>
      <c r="AZ7" s="27" t="s">
        <v>115</v>
      </c>
      <c r="BA7" s="27" t="s">
        <v>116</v>
      </c>
      <c r="BB7" s="27" t="s">
        <v>117</v>
      </c>
      <c r="BC7" s="28" t="s">
        <v>161</v>
      </c>
      <c r="BD7" s="28" t="s">
        <v>162</v>
      </c>
      <c r="BE7" s="28" t="s">
        <v>158</v>
      </c>
      <c r="BF7" s="28" t="s">
        <v>160</v>
      </c>
      <c r="BG7" s="28" t="s">
        <v>159</v>
      </c>
      <c r="BH7" s="27" t="s">
        <v>118</v>
      </c>
    </row>
    <row r="8" spans="1:60" x14ac:dyDescent="0.25">
      <c r="A8" s="15" t="str">
        <f>CONCATENATE(D8," ",E8," ",F8," ",G8," ")</f>
        <v xml:space="preserve">JORGE ALBERTO BOTERO CARDONA </v>
      </c>
      <c r="B8" s="16">
        <v>1</v>
      </c>
      <c r="C8" s="16" t="s">
        <v>186</v>
      </c>
      <c r="D8" s="16" t="s">
        <v>187</v>
      </c>
      <c r="E8" s="16" t="s">
        <v>188</v>
      </c>
      <c r="F8" s="16" t="s">
        <v>189</v>
      </c>
      <c r="G8" s="16" t="s">
        <v>190</v>
      </c>
      <c r="H8" s="16" t="s">
        <v>3</v>
      </c>
      <c r="I8" s="16">
        <v>9856122</v>
      </c>
      <c r="J8" s="16">
        <v>3124773398</v>
      </c>
      <c r="K8" s="16" t="s">
        <v>126</v>
      </c>
      <c r="L8" s="16">
        <v>52</v>
      </c>
      <c r="M8" s="16">
        <v>4</v>
      </c>
      <c r="N8" s="16">
        <v>1</v>
      </c>
      <c r="O8" s="16">
        <v>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 t="s">
        <v>9</v>
      </c>
      <c r="Y8" s="16" t="s">
        <v>192</v>
      </c>
      <c r="Z8" s="16" t="s">
        <v>70</v>
      </c>
      <c r="AA8" s="16">
        <v>86</v>
      </c>
      <c r="AB8" s="16" t="s">
        <v>191</v>
      </c>
      <c r="AC8" s="16"/>
      <c r="AD8" s="16"/>
      <c r="AE8" s="16"/>
      <c r="AF8" s="16">
        <v>51</v>
      </c>
      <c r="AG8" s="16"/>
      <c r="AH8" s="16">
        <v>64</v>
      </c>
      <c r="AI8" s="16" t="s">
        <v>136</v>
      </c>
      <c r="AJ8" s="16"/>
      <c r="AK8" s="17" t="str">
        <f>CONCATENATE(Z8," ",AA8," ",AB8," ",AC8," ",AD8," ",AE8," # ",AF8," ",AG8," - ",AH8," ",AI8," ",AJ8)</f>
        <v xml:space="preserve">Carrera 86 F    # 51  - 64 Sur </v>
      </c>
      <c r="AL8" s="23" t="s">
        <v>157</v>
      </c>
      <c r="AM8" s="12">
        <v>0.41666666666666702</v>
      </c>
      <c r="AN8" s="12">
        <v>0.20833333333333301</v>
      </c>
      <c r="AO8" s="16" t="s">
        <v>185</v>
      </c>
      <c r="AP8" s="16" t="s">
        <v>185</v>
      </c>
      <c r="AQ8" s="16" t="s">
        <v>185</v>
      </c>
      <c r="AR8" s="16" t="s">
        <v>185</v>
      </c>
      <c r="AS8" s="16" t="s">
        <v>185</v>
      </c>
      <c r="AT8" s="16" t="s">
        <v>185</v>
      </c>
      <c r="AU8" s="16"/>
      <c r="AV8" s="33" t="s">
        <v>193</v>
      </c>
      <c r="AW8" s="16" t="s">
        <v>8</v>
      </c>
      <c r="AX8" s="16" t="s">
        <v>164</v>
      </c>
      <c r="AY8" s="15" t="e">
        <f>IF(#REF!="Turno 1",Sedes!#REF!,IF(#REF!="Turno 2",Sedes!#REF!,IF(#REF!="Turno 3",Sedes!#REF!,"")))</f>
        <v>#REF!</v>
      </c>
      <c r="AZ8" s="16"/>
      <c r="BA8" s="16" t="s">
        <v>185</v>
      </c>
      <c r="BB8" s="16"/>
      <c r="BC8" s="16"/>
      <c r="BD8" s="16"/>
      <c r="BE8" s="16"/>
      <c r="BF8" s="16"/>
      <c r="BG8" s="16"/>
      <c r="BH8" s="16"/>
    </row>
    <row r="9" spans="1:60" x14ac:dyDescent="0.25">
      <c r="A9" s="15" t="str">
        <f t="shared" ref="A9:A34" si="0">CONCATENATE(D9," ",E9," ",F9," ",G9," ")</f>
        <v xml:space="preserve">YUDY  FORERO GUZMAN </v>
      </c>
      <c r="B9" s="16">
        <v>2</v>
      </c>
      <c r="C9" s="16" t="s">
        <v>186</v>
      </c>
      <c r="D9" s="16" t="s">
        <v>194</v>
      </c>
      <c r="E9" s="16"/>
      <c r="F9" s="16" t="s">
        <v>195</v>
      </c>
      <c r="G9" s="16" t="s">
        <v>196</v>
      </c>
      <c r="H9" s="16" t="s">
        <v>3</v>
      </c>
      <c r="I9" s="16">
        <v>1015395857</v>
      </c>
      <c r="J9" s="16">
        <v>3186203498</v>
      </c>
      <c r="K9" s="16" t="s">
        <v>127</v>
      </c>
      <c r="L9" s="16">
        <v>44</v>
      </c>
      <c r="M9" s="16">
        <v>1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/>
      <c r="Y9" s="16" t="s">
        <v>224</v>
      </c>
      <c r="Z9" s="16" t="s">
        <v>70</v>
      </c>
      <c r="AA9" s="16">
        <v>90</v>
      </c>
      <c r="AB9" s="16"/>
      <c r="AC9" s="16"/>
      <c r="AD9" s="16"/>
      <c r="AE9" s="16"/>
      <c r="AF9" s="16">
        <v>22</v>
      </c>
      <c r="AG9" s="16" t="s">
        <v>223</v>
      </c>
      <c r="AH9" s="16">
        <v>59</v>
      </c>
      <c r="AI9" s="16"/>
      <c r="AJ9" s="16"/>
      <c r="AK9" s="17" t="str">
        <f t="shared" ref="AK9:AK34" si="1">CONCATENATE(Z9," ",AA9," ",AB9," ",AC9," ",AD9," ",AE9," # ",AF9," ",AG9," - ",AH9," ",AI9," ",AJ9)</f>
        <v xml:space="preserve">Carrera 90     # 22 C - 59  </v>
      </c>
      <c r="AL9" s="23" t="s">
        <v>157</v>
      </c>
      <c r="AM9" s="12">
        <v>0.41666666666666702</v>
      </c>
      <c r="AN9" s="12">
        <v>0.20833333333333301</v>
      </c>
      <c r="AO9" s="16" t="s">
        <v>185</v>
      </c>
      <c r="AP9" s="16" t="s">
        <v>185</v>
      </c>
      <c r="AQ9" s="16" t="s">
        <v>185</v>
      </c>
      <c r="AR9" s="16" t="s">
        <v>185</v>
      </c>
      <c r="AS9" s="16" t="s">
        <v>185</v>
      </c>
      <c r="AT9" s="16" t="s">
        <v>185</v>
      </c>
      <c r="AU9" s="16"/>
      <c r="AV9" s="31" t="s">
        <v>225</v>
      </c>
      <c r="AW9" s="16" t="s">
        <v>5</v>
      </c>
      <c r="AX9" s="16" t="s">
        <v>164</v>
      </c>
      <c r="AY9" s="15" t="e">
        <f>IF(#REF!="Turno 1",Sedes!#REF!,IF(#REF!="Turno 2",Sedes!#REF!,IF(#REF!="Turno 3",Sedes!#REF!,"")))</f>
        <v>#REF!</v>
      </c>
      <c r="AZ9" s="16"/>
      <c r="BA9" s="16"/>
      <c r="BB9" s="16"/>
      <c r="BC9" s="16" t="s">
        <v>185</v>
      </c>
      <c r="BD9" s="16"/>
      <c r="BE9" s="16"/>
      <c r="BF9" s="16"/>
      <c r="BG9" s="16"/>
      <c r="BH9" s="16"/>
    </row>
    <row r="10" spans="1:60" x14ac:dyDescent="0.25">
      <c r="A10" s="15" t="str">
        <f t="shared" si="0"/>
        <v xml:space="preserve">ROBERTO  IGNACIO ROCHA PEÑALOZA </v>
      </c>
      <c r="B10" s="16">
        <v>3</v>
      </c>
      <c r="C10" s="16" t="s">
        <v>186</v>
      </c>
      <c r="D10" s="16" t="s">
        <v>197</v>
      </c>
      <c r="E10" s="16" t="s">
        <v>198</v>
      </c>
      <c r="F10" s="16" t="s">
        <v>199</v>
      </c>
      <c r="G10" s="16" t="s">
        <v>200</v>
      </c>
      <c r="H10" s="16" t="s">
        <v>3</v>
      </c>
      <c r="I10" s="16">
        <v>52309836</v>
      </c>
      <c r="J10" s="16">
        <v>3103468657</v>
      </c>
      <c r="K10" s="16" t="s">
        <v>126</v>
      </c>
      <c r="L10" s="16">
        <v>39</v>
      </c>
      <c r="M10" s="16">
        <v>2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 t="s">
        <v>9</v>
      </c>
      <c r="Y10" s="16" t="s">
        <v>235</v>
      </c>
      <c r="Z10" s="16" t="s">
        <v>70</v>
      </c>
      <c r="AA10" s="16">
        <v>82</v>
      </c>
      <c r="AB10" s="16" t="s">
        <v>234</v>
      </c>
      <c r="AC10" s="16" t="s">
        <v>134</v>
      </c>
      <c r="AD10" s="16"/>
      <c r="AE10" s="16"/>
      <c r="AF10" s="16">
        <v>59</v>
      </c>
      <c r="AG10" s="16"/>
      <c r="AH10" s="16">
        <v>62</v>
      </c>
      <c r="AI10" s="16" t="s">
        <v>136</v>
      </c>
      <c r="AJ10" s="16"/>
      <c r="AK10" s="17" t="str">
        <f t="shared" si="1"/>
        <v xml:space="preserve">Carrera 82 G Bis   # 59  - 62 Sur </v>
      </c>
      <c r="AL10" s="23" t="s">
        <v>157</v>
      </c>
      <c r="AM10" s="12">
        <v>0.41666666666666702</v>
      </c>
      <c r="AN10" s="12">
        <v>0.20833333333333301</v>
      </c>
      <c r="AO10" s="16" t="s">
        <v>185</v>
      </c>
      <c r="AP10" s="16" t="s">
        <v>185</v>
      </c>
      <c r="AQ10" s="16" t="s">
        <v>185</v>
      </c>
      <c r="AR10" s="16" t="s">
        <v>185</v>
      </c>
      <c r="AS10" s="16" t="s">
        <v>185</v>
      </c>
      <c r="AT10" s="16" t="s">
        <v>185</v>
      </c>
      <c r="AU10" s="16"/>
      <c r="AV10" s="32" t="s">
        <v>226</v>
      </c>
      <c r="AW10" s="16" t="s">
        <v>8</v>
      </c>
      <c r="AX10" s="16" t="s">
        <v>165</v>
      </c>
      <c r="AY10" s="15" t="e">
        <f>IF(#REF!="Turno 1",Sedes!#REF!,IF(#REF!="Turno 2",Sedes!#REF!,IF(#REF!="Turno 3",Sedes!#REF!,"")))</f>
        <v>#REF!</v>
      </c>
      <c r="AZ10" s="16"/>
      <c r="BA10" s="16"/>
      <c r="BB10" s="16"/>
      <c r="BC10" s="16"/>
      <c r="BD10" s="16" t="s">
        <v>185</v>
      </c>
      <c r="BE10" s="16"/>
      <c r="BF10" s="16"/>
      <c r="BG10" s="16"/>
      <c r="BH10" s="16"/>
    </row>
    <row r="11" spans="1:60" x14ac:dyDescent="0.25">
      <c r="A11" s="15" t="str">
        <f t="shared" si="0"/>
        <v xml:space="preserve">RODRIGO ALEXANDER CASTRO RODRIGUEZ </v>
      </c>
      <c r="B11" s="16">
        <v>5</v>
      </c>
      <c r="C11" s="16" t="s">
        <v>186</v>
      </c>
      <c r="D11" s="16" t="s">
        <v>202</v>
      </c>
      <c r="E11" s="16" t="s">
        <v>203</v>
      </c>
      <c r="F11" s="16" t="s">
        <v>204</v>
      </c>
      <c r="G11" s="16" t="s">
        <v>205</v>
      </c>
      <c r="H11" s="16" t="s">
        <v>3</v>
      </c>
      <c r="I11" s="16">
        <v>11203965</v>
      </c>
      <c r="J11" s="16">
        <v>3007816882</v>
      </c>
      <c r="K11" s="16" t="s">
        <v>126</v>
      </c>
      <c r="L11" s="16">
        <v>33</v>
      </c>
      <c r="M11" s="16">
        <v>4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/>
      <c r="Y11" s="16" t="s">
        <v>236</v>
      </c>
      <c r="Z11" s="16" t="s">
        <v>60</v>
      </c>
      <c r="AA11" s="16">
        <v>89</v>
      </c>
      <c r="AB11" s="16" t="s">
        <v>181</v>
      </c>
      <c r="AC11" s="16"/>
      <c r="AD11" s="16"/>
      <c r="AE11" s="16"/>
      <c r="AF11" s="16">
        <v>116</v>
      </c>
      <c r="AG11" s="16" t="s">
        <v>181</v>
      </c>
      <c r="AH11" s="16">
        <v>35</v>
      </c>
      <c r="AI11" s="16"/>
      <c r="AJ11" s="16" t="s">
        <v>237</v>
      </c>
      <c r="AK11" s="17" t="str">
        <f t="shared" si="1"/>
        <v>Calle 89 A    # 116 A - 35  Conjunto los Almendros</v>
      </c>
      <c r="AL11" s="23" t="s">
        <v>163</v>
      </c>
      <c r="AM11" s="12">
        <v>0.33333333333333298</v>
      </c>
      <c r="AN11" s="12">
        <v>0.22916666666666699</v>
      </c>
      <c r="AO11" s="16" t="s">
        <v>185</v>
      </c>
      <c r="AP11" s="16" t="s">
        <v>185</v>
      </c>
      <c r="AQ11" s="16" t="s">
        <v>185</v>
      </c>
      <c r="AR11" s="16" t="s">
        <v>185</v>
      </c>
      <c r="AS11" s="16" t="s">
        <v>185</v>
      </c>
      <c r="AT11" s="16" t="s">
        <v>185</v>
      </c>
      <c r="AU11" s="16"/>
      <c r="AV11" s="32" t="s">
        <v>233</v>
      </c>
      <c r="AW11" s="16" t="s">
        <v>8</v>
      </c>
      <c r="AX11" s="16" t="s">
        <v>164</v>
      </c>
      <c r="AY11" s="15" t="e">
        <f>IF(#REF!="Turno 1",Sedes!#REF!,IF(#REF!="Turno 2",Sedes!#REF!,IF(#REF!="Turno 3",Sedes!#REF!,"")))</f>
        <v>#REF!</v>
      </c>
      <c r="AZ11" s="16"/>
      <c r="BA11" s="16"/>
      <c r="BB11" s="16"/>
      <c r="BC11" s="16"/>
      <c r="BD11" s="16" t="s">
        <v>185</v>
      </c>
      <c r="BE11" s="16"/>
      <c r="BF11" s="16"/>
      <c r="BG11" s="16"/>
      <c r="BH11" s="16"/>
    </row>
    <row r="12" spans="1:60" x14ac:dyDescent="0.25">
      <c r="A12" s="15" t="str">
        <f t="shared" si="0"/>
        <v xml:space="preserve">OSWALDO DE JESUS MORANTES MERCHAN </v>
      </c>
      <c r="B12" s="16">
        <v>6</v>
      </c>
      <c r="C12" s="16" t="s">
        <v>186</v>
      </c>
      <c r="D12" s="16" t="s">
        <v>206</v>
      </c>
      <c r="E12" s="16" t="s">
        <v>207</v>
      </c>
      <c r="F12" s="16" t="s">
        <v>208</v>
      </c>
      <c r="G12" s="16" t="s">
        <v>209</v>
      </c>
      <c r="H12" s="16" t="s">
        <v>3</v>
      </c>
      <c r="I12" s="16">
        <v>80883094</v>
      </c>
      <c r="J12" s="16">
        <v>3209635996</v>
      </c>
      <c r="K12" s="16" t="s">
        <v>126</v>
      </c>
      <c r="L12" s="16">
        <v>43</v>
      </c>
      <c r="M12" s="16">
        <v>4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/>
      <c r="Y12" s="16" t="s">
        <v>238</v>
      </c>
      <c r="Z12" s="16" t="s">
        <v>72</v>
      </c>
      <c r="AA12" s="16">
        <v>65</v>
      </c>
      <c r="AB12" s="16" t="s">
        <v>181</v>
      </c>
      <c r="AC12" s="16"/>
      <c r="AD12" s="16"/>
      <c r="AE12" s="16"/>
      <c r="AF12" s="16">
        <v>19</v>
      </c>
      <c r="AG12" s="16" t="s">
        <v>223</v>
      </c>
      <c r="AH12" s="16">
        <v>17</v>
      </c>
      <c r="AI12" s="16" t="s">
        <v>136</v>
      </c>
      <c r="AJ12" s="16"/>
      <c r="AK12" s="17" t="str">
        <f t="shared" si="1"/>
        <v xml:space="preserve">Diagonal 65 A    # 19 C - 17 Sur </v>
      </c>
      <c r="AL12" s="23" t="s">
        <v>157</v>
      </c>
      <c r="AM12" s="12">
        <v>0.41666666666666702</v>
      </c>
      <c r="AN12" s="12">
        <v>0.20833333333333301</v>
      </c>
      <c r="AO12" s="16" t="s">
        <v>185</v>
      </c>
      <c r="AP12" s="16" t="s">
        <v>185</v>
      </c>
      <c r="AQ12" s="16" t="s">
        <v>185</v>
      </c>
      <c r="AR12" s="16" t="s">
        <v>185</v>
      </c>
      <c r="AS12" s="16" t="s">
        <v>185</v>
      </c>
      <c r="AT12" s="16" t="s">
        <v>185</v>
      </c>
      <c r="AU12" s="16"/>
      <c r="AV12" s="32" t="s">
        <v>228</v>
      </c>
      <c r="AW12" s="16" t="s">
        <v>8</v>
      </c>
      <c r="AX12" s="16" t="s">
        <v>165</v>
      </c>
      <c r="AY12" s="15" t="e">
        <f>IF(#REF!="Turno 1",Sedes!#REF!,IF(#REF!="Turno 2",Sedes!#REF!,IF(#REF!="Turno 3",Sedes!#REF!,"")))</f>
        <v>#REF!</v>
      </c>
      <c r="AZ12" s="16"/>
      <c r="BA12" s="16"/>
      <c r="BB12" s="16"/>
      <c r="BC12" s="16"/>
      <c r="BD12" s="16" t="s">
        <v>185</v>
      </c>
      <c r="BE12" s="16"/>
      <c r="BF12" s="16"/>
      <c r="BG12" s="16"/>
      <c r="BH12" s="16"/>
    </row>
    <row r="13" spans="1:60" x14ac:dyDescent="0.25">
      <c r="A13" s="15" t="str">
        <f t="shared" si="0"/>
        <v xml:space="preserve">CRISTIAN CAMILO BELTRAN BARBOSA </v>
      </c>
      <c r="B13" s="16">
        <v>7</v>
      </c>
      <c r="C13" s="16" t="s">
        <v>186</v>
      </c>
      <c r="D13" s="16" t="s">
        <v>210</v>
      </c>
      <c r="E13" s="16" t="s">
        <v>211</v>
      </c>
      <c r="F13" s="16" t="s">
        <v>212</v>
      </c>
      <c r="G13" s="16" t="s">
        <v>213</v>
      </c>
      <c r="H13" s="16" t="s">
        <v>3</v>
      </c>
      <c r="I13" s="16">
        <v>1012415105</v>
      </c>
      <c r="J13" s="16">
        <v>3164906521</v>
      </c>
      <c r="K13" s="16" t="s">
        <v>126</v>
      </c>
      <c r="L13" s="16">
        <v>34</v>
      </c>
      <c r="M13" s="16">
        <v>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/>
      <c r="Y13" s="16" t="s">
        <v>239</v>
      </c>
      <c r="Z13" s="16" t="s">
        <v>72</v>
      </c>
      <c r="AA13" s="16">
        <v>42</v>
      </c>
      <c r="AB13" s="16"/>
      <c r="AC13" s="16"/>
      <c r="AD13" s="16"/>
      <c r="AE13" s="16" t="s">
        <v>136</v>
      </c>
      <c r="AF13" s="16">
        <v>9</v>
      </c>
      <c r="AG13" s="16" t="s">
        <v>181</v>
      </c>
      <c r="AH13" s="16">
        <v>24</v>
      </c>
      <c r="AI13" s="16" t="s">
        <v>95</v>
      </c>
      <c r="AJ13" s="16"/>
      <c r="AK13" s="17" t="str">
        <f t="shared" si="1"/>
        <v xml:space="preserve">Diagonal 42    Sur # 9 A - 24 Este </v>
      </c>
      <c r="AL13" s="23" t="s">
        <v>157</v>
      </c>
      <c r="AM13" s="12">
        <v>0.41666666666666702</v>
      </c>
      <c r="AN13" s="12">
        <v>0.20833333333333301</v>
      </c>
      <c r="AO13" s="16" t="s">
        <v>185</v>
      </c>
      <c r="AP13" s="16" t="s">
        <v>185</v>
      </c>
      <c r="AQ13" s="16" t="s">
        <v>185</v>
      </c>
      <c r="AR13" s="16" t="s">
        <v>185</v>
      </c>
      <c r="AS13" s="16" t="s">
        <v>185</v>
      </c>
      <c r="AT13" s="16" t="s">
        <v>185</v>
      </c>
      <c r="AU13" s="16"/>
      <c r="AV13" s="32" t="s">
        <v>232</v>
      </c>
      <c r="AW13" s="16" t="s">
        <v>8</v>
      </c>
      <c r="AX13" s="16" t="s">
        <v>165</v>
      </c>
      <c r="AY13" s="15" t="e">
        <f>IF(#REF!="Turno 1",Sedes!#REF!,IF(#REF!="Turno 2",Sedes!#REF!,IF(#REF!="Turno 3",Sedes!#REF!,"")))</f>
        <v>#REF!</v>
      </c>
      <c r="AZ13" s="16"/>
      <c r="BA13" s="16"/>
      <c r="BB13" s="16"/>
      <c r="BC13" s="16" t="s">
        <v>185</v>
      </c>
      <c r="BD13" s="16"/>
      <c r="BE13" s="16"/>
      <c r="BF13" s="16"/>
      <c r="BG13" s="16"/>
      <c r="BH13" s="16"/>
    </row>
    <row r="14" spans="1:60" x14ac:dyDescent="0.25">
      <c r="A14" s="15" t="str">
        <f t="shared" si="0"/>
        <v xml:space="preserve">KEVIN STEVE GONZALEZ BOCANEGRA </v>
      </c>
      <c r="B14" s="16">
        <v>8</v>
      </c>
      <c r="C14" s="16" t="s">
        <v>186</v>
      </c>
      <c r="D14" s="16" t="s">
        <v>214</v>
      </c>
      <c r="E14" s="16" t="s">
        <v>215</v>
      </c>
      <c r="F14" s="16" t="s">
        <v>216</v>
      </c>
      <c r="G14" s="16" t="s">
        <v>217</v>
      </c>
      <c r="H14" s="16" t="s">
        <v>3</v>
      </c>
      <c r="I14" s="16">
        <v>1193150566</v>
      </c>
      <c r="J14" s="16">
        <v>3207325955</v>
      </c>
      <c r="K14" s="16" t="s">
        <v>126</v>
      </c>
      <c r="L14" s="16">
        <v>25</v>
      </c>
      <c r="M14" s="16">
        <v>2</v>
      </c>
      <c r="N14" s="16">
        <v>0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 t="s">
        <v>9</v>
      </c>
      <c r="Y14" s="16" t="s">
        <v>240</v>
      </c>
      <c r="Z14" s="16" t="s">
        <v>60</v>
      </c>
      <c r="AA14" s="16">
        <v>52</v>
      </c>
      <c r="AB14" s="16" t="s">
        <v>181</v>
      </c>
      <c r="AC14" s="16"/>
      <c r="AD14" s="16"/>
      <c r="AE14" s="16" t="s">
        <v>136</v>
      </c>
      <c r="AF14" s="16">
        <v>89</v>
      </c>
      <c r="AG14" s="16" t="s">
        <v>181</v>
      </c>
      <c r="AH14" s="16">
        <v>46</v>
      </c>
      <c r="AI14" s="16"/>
      <c r="AJ14" s="16"/>
      <c r="AK14" s="17" t="str">
        <f t="shared" si="1"/>
        <v xml:space="preserve">Calle 52 A   Sur # 89 A - 46  </v>
      </c>
      <c r="AL14" s="23" t="s">
        <v>157</v>
      </c>
      <c r="AM14" s="12">
        <v>0.41666666666666702</v>
      </c>
      <c r="AN14" s="12">
        <v>0.20833333333333301</v>
      </c>
      <c r="AO14" s="16" t="s">
        <v>185</v>
      </c>
      <c r="AP14" s="16" t="s">
        <v>185</v>
      </c>
      <c r="AQ14" s="16" t="s">
        <v>185</v>
      </c>
      <c r="AR14" s="16" t="s">
        <v>185</v>
      </c>
      <c r="AS14" s="16" t="s">
        <v>185</v>
      </c>
      <c r="AT14" s="16" t="s">
        <v>185</v>
      </c>
      <c r="AU14" s="16"/>
      <c r="AV14" s="32" t="s">
        <v>232</v>
      </c>
      <c r="AW14" s="16" t="s">
        <v>8</v>
      </c>
      <c r="AX14" s="16" t="s">
        <v>165</v>
      </c>
      <c r="AY14" s="15" t="e">
        <f>IF(#REF!="Turno 1",Sedes!#REF!,IF(#REF!="Turno 2",Sedes!#REF!,IF(#REF!="Turno 3",Sedes!#REF!,"")))</f>
        <v>#REF!</v>
      </c>
      <c r="AZ14" s="16" t="s">
        <v>185</v>
      </c>
      <c r="BA14" s="16"/>
      <c r="BB14" s="16"/>
      <c r="BC14" s="16"/>
      <c r="BD14" s="16"/>
      <c r="BE14" s="16"/>
      <c r="BF14" s="16"/>
      <c r="BG14" s="16"/>
      <c r="BH14" s="16"/>
    </row>
    <row r="15" spans="1:60" x14ac:dyDescent="0.25">
      <c r="A15" s="15" t="str">
        <f t="shared" si="0"/>
        <v xml:space="preserve">ANDRES FELIPE BECERRA MENDOZA </v>
      </c>
      <c r="B15" s="16">
        <v>10</v>
      </c>
      <c r="C15" s="16" t="s">
        <v>186</v>
      </c>
      <c r="D15" s="16" t="s">
        <v>201</v>
      </c>
      <c r="E15" s="16" t="s">
        <v>220</v>
      </c>
      <c r="F15" s="16" t="s">
        <v>221</v>
      </c>
      <c r="G15" s="16" t="s">
        <v>222</v>
      </c>
      <c r="H15" s="16" t="s">
        <v>3</v>
      </c>
      <c r="I15" s="16">
        <v>1193071981</v>
      </c>
      <c r="J15" s="16">
        <v>3118204388</v>
      </c>
      <c r="K15" s="16" t="s">
        <v>126</v>
      </c>
      <c r="L15" s="16">
        <v>17</v>
      </c>
      <c r="M15" s="16">
        <v>2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/>
      <c r="Y15" s="16" t="s">
        <v>242</v>
      </c>
      <c r="Z15" s="16" t="s">
        <v>70</v>
      </c>
      <c r="AA15" s="16">
        <v>93</v>
      </c>
      <c r="AB15" s="16" t="s">
        <v>243</v>
      </c>
      <c r="AC15" s="16"/>
      <c r="AD15" s="16"/>
      <c r="AE15" s="16" t="s">
        <v>136</v>
      </c>
      <c r="AF15" s="16">
        <v>40</v>
      </c>
      <c r="AG15" s="16"/>
      <c r="AH15" s="16"/>
      <c r="AI15" s="16"/>
      <c r="AJ15" s="16"/>
      <c r="AK15" s="17" t="str">
        <f t="shared" si="1"/>
        <v xml:space="preserve">Carrera 93 D   Sur # 40  -   </v>
      </c>
      <c r="AL15" s="23" t="s">
        <v>157</v>
      </c>
      <c r="AM15" s="12">
        <v>0.41666666666666702</v>
      </c>
      <c r="AN15" s="12">
        <v>0.20833333333333301</v>
      </c>
      <c r="AO15" s="16" t="s">
        <v>185</v>
      </c>
      <c r="AP15" s="16" t="s">
        <v>185</v>
      </c>
      <c r="AQ15" s="16" t="s">
        <v>185</v>
      </c>
      <c r="AR15" s="16" t="s">
        <v>185</v>
      </c>
      <c r="AS15" s="16" t="s">
        <v>185</v>
      </c>
      <c r="AT15" s="16" t="s">
        <v>185</v>
      </c>
      <c r="AU15" s="16"/>
      <c r="AV15" s="32" t="s">
        <v>230</v>
      </c>
      <c r="AW15" s="16" t="s">
        <v>5</v>
      </c>
      <c r="AX15" s="16" t="s">
        <v>165</v>
      </c>
      <c r="AY15" s="15" t="e">
        <f>IF(#REF!="Turno 1",Sedes!#REF!,IF(#REF!="Turno 2",Sedes!#REF!,IF(#REF!="Turno 3",Sedes!#REF!,"")))</f>
        <v>#REF!</v>
      </c>
      <c r="AZ15" s="16" t="s">
        <v>185</v>
      </c>
      <c r="BA15" s="16"/>
      <c r="BB15" s="16"/>
      <c r="BC15" s="16"/>
      <c r="BD15" s="16"/>
      <c r="BE15" s="16"/>
      <c r="BF15" s="16"/>
      <c r="BG15" s="16"/>
      <c r="BH15" s="16"/>
    </row>
    <row r="16" spans="1:60" x14ac:dyDescent="0.25">
      <c r="A16" s="15" t="str">
        <f t="shared" si="0"/>
        <v xml:space="preserve">LUIS ALEJANDRO LOPEZ PARRA </v>
      </c>
      <c r="B16" s="16">
        <v>11</v>
      </c>
      <c r="C16" s="16" t="s">
        <v>186</v>
      </c>
      <c r="D16" s="16" t="s">
        <v>245</v>
      </c>
      <c r="E16" s="16" t="s">
        <v>246</v>
      </c>
      <c r="F16" s="16" t="s">
        <v>247</v>
      </c>
      <c r="G16" s="16" t="s">
        <v>248</v>
      </c>
      <c r="H16" s="16" t="s">
        <v>3</v>
      </c>
      <c r="I16" s="16">
        <v>1073506590</v>
      </c>
      <c r="J16" s="34">
        <v>3102360326</v>
      </c>
      <c r="K16" s="16" t="s">
        <v>126</v>
      </c>
      <c r="L16" s="16">
        <v>31</v>
      </c>
      <c r="M16" s="16">
        <v>4</v>
      </c>
      <c r="N16" s="16">
        <v>0</v>
      </c>
      <c r="O16" s="16">
        <v>1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/>
      <c r="Y16" s="16" t="s">
        <v>249</v>
      </c>
      <c r="Z16" s="16" t="s">
        <v>70</v>
      </c>
      <c r="AA16" s="16">
        <v>134</v>
      </c>
      <c r="AB16" s="16" t="s">
        <v>181</v>
      </c>
      <c r="AC16" s="16"/>
      <c r="AD16" s="16"/>
      <c r="AE16" s="16"/>
      <c r="AF16" s="16">
        <v>36</v>
      </c>
      <c r="AG16" s="16"/>
      <c r="AH16" s="16"/>
      <c r="AI16" s="16"/>
      <c r="AJ16" s="16"/>
      <c r="AK16" s="17" t="str">
        <f t="shared" si="1"/>
        <v xml:space="preserve">Carrera 134 A    # 36  -   </v>
      </c>
      <c r="AL16" s="23" t="s">
        <v>163</v>
      </c>
      <c r="AM16" s="12">
        <v>0.33333333333333298</v>
      </c>
      <c r="AN16" s="12">
        <v>0.22916666666666699</v>
      </c>
      <c r="AO16" s="16" t="s">
        <v>185</v>
      </c>
      <c r="AP16" s="16" t="s">
        <v>185</v>
      </c>
      <c r="AQ16" s="16" t="s">
        <v>185</v>
      </c>
      <c r="AR16" s="16" t="s">
        <v>185</v>
      </c>
      <c r="AS16" s="16" t="s">
        <v>185</v>
      </c>
      <c r="AT16" s="16" t="s">
        <v>185</v>
      </c>
      <c r="AU16" s="16"/>
      <c r="AV16" s="31" t="s">
        <v>193</v>
      </c>
      <c r="AW16" s="16" t="s">
        <v>5</v>
      </c>
      <c r="AX16" s="16" t="s">
        <v>164</v>
      </c>
      <c r="AY16" s="15" t="e">
        <f>IF(#REF!="Turno 1",Sedes!#REF!,IF(#REF!="Turno 2",Sedes!#REF!,IF(#REF!="Turno 3",Sedes!#REF!,"")))</f>
        <v>#REF!</v>
      </c>
      <c r="AZ16" s="16"/>
      <c r="BA16" s="16"/>
      <c r="BB16" s="16" t="s">
        <v>185</v>
      </c>
      <c r="BC16" s="16"/>
      <c r="BD16" s="16"/>
      <c r="BE16" s="16"/>
      <c r="BF16" s="16"/>
      <c r="BG16" s="16"/>
      <c r="BH16" s="16"/>
    </row>
    <row r="17" spans="1:60" x14ac:dyDescent="0.25">
      <c r="A17" s="15" t="str">
        <f t="shared" si="0"/>
        <v xml:space="preserve">RICHARD  SALINA LOZANO </v>
      </c>
      <c r="B17" s="16">
        <v>12</v>
      </c>
      <c r="C17" s="16" t="s">
        <v>244</v>
      </c>
      <c r="D17" s="16" t="s">
        <v>250</v>
      </c>
      <c r="E17" s="5"/>
      <c r="F17" s="16" t="s">
        <v>251</v>
      </c>
      <c r="G17" s="16" t="s">
        <v>252</v>
      </c>
      <c r="H17" s="16" t="s">
        <v>3</v>
      </c>
      <c r="I17" s="16">
        <v>1019061533</v>
      </c>
      <c r="J17" s="32">
        <v>3135330748</v>
      </c>
      <c r="K17" s="16" t="s">
        <v>126</v>
      </c>
      <c r="L17" s="16">
        <v>29</v>
      </c>
      <c r="M17" s="16">
        <v>5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 t="s">
        <v>9</v>
      </c>
      <c r="Y17" s="16" t="s">
        <v>253</v>
      </c>
      <c r="Z17" s="16" t="s">
        <v>60</v>
      </c>
      <c r="AA17" s="16">
        <v>54</v>
      </c>
      <c r="AB17" s="16" t="s">
        <v>223</v>
      </c>
      <c r="AC17" s="16"/>
      <c r="AD17" s="16"/>
      <c r="AE17" s="16" t="s">
        <v>136</v>
      </c>
      <c r="AF17" s="16">
        <v>98</v>
      </c>
      <c r="AG17" s="16"/>
      <c r="AH17" s="16">
        <v>10</v>
      </c>
      <c r="AI17" s="16"/>
      <c r="AJ17" s="16"/>
      <c r="AK17" s="17" t="str">
        <f t="shared" si="1"/>
        <v xml:space="preserve">Calle 54 C   Sur # 98  - 10  </v>
      </c>
      <c r="AL17" s="23" t="s">
        <v>157</v>
      </c>
      <c r="AM17" s="12">
        <v>0.41666666666666702</v>
      </c>
      <c r="AN17" s="12">
        <v>0.20833333333333301</v>
      </c>
      <c r="AO17" s="16" t="s">
        <v>185</v>
      </c>
      <c r="AP17" s="16" t="s">
        <v>185</v>
      </c>
      <c r="AQ17" s="16" t="s">
        <v>185</v>
      </c>
      <c r="AR17" s="16" t="s">
        <v>185</v>
      </c>
      <c r="AS17" s="16" t="s">
        <v>185</v>
      </c>
      <c r="AT17" s="16" t="s">
        <v>185</v>
      </c>
      <c r="AU17" s="16"/>
      <c r="AV17" s="31" t="s">
        <v>232</v>
      </c>
      <c r="AW17" s="16" t="s">
        <v>8</v>
      </c>
      <c r="AX17" s="16" t="s">
        <v>165</v>
      </c>
      <c r="AY17" s="15" t="e">
        <f>IF(#REF!="Turno 1",Sedes!#REF!,IF(#REF!="Turno 2",Sedes!#REF!,IF(#REF!="Turno 3",Sedes!#REF!,"")))</f>
        <v>#REF!</v>
      </c>
      <c r="AZ17" s="16"/>
      <c r="BA17" s="16"/>
      <c r="BB17" s="16" t="s">
        <v>185</v>
      </c>
      <c r="BC17" s="16"/>
      <c r="BD17" s="16"/>
      <c r="BE17" s="16"/>
      <c r="BF17" s="16"/>
      <c r="BG17" s="16"/>
      <c r="BH17" s="16"/>
    </row>
    <row r="18" spans="1:60" x14ac:dyDescent="0.25">
      <c r="A18" s="15" t="str">
        <f t="shared" si="0"/>
        <v xml:space="preserve">MIGUEL ANGEL GARNICA CORREA </v>
      </c>
      <c r="B18" s="16">
        <v>13</v>
      </c>
      <c r="C18" s="16" t="s">
        <v>244</v>
      </c>
      <c r="D18" s="16" t="s">
        <v>254</v>
      </c>
      <c r="E18" s="16" t="s">
        <v>255</v>
      </c>
      <c r="F18" s="16" t="s">
        <v>256</v>
      </c>
      <c r="G18" s="16" t="s">
        <v>257</v>
      </c>
      <c r="H18" s="16" t="s">
        <v>3</v>
      </c>
      <c r="I18" s="16">
        <v>1020797772</v>
      </c>
      <c r="J18" s="34">
        <v>3196728203</v>
      </c>
      <c r="K18" s="16" t="s">
        <v>126</v>
      </c>
      <c r="L18" s="16">
        <v>25</v>
      </c>
      <c r="M18" s="16">
        <v>5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/>
      <c r="Y18" s="16" t="s">
        <v>262</v>
      </c>
      <c r="Z18" s="16" t="s">
        <v>70</v>
      </c>
      <c r="AA18" s="16">
        <v>4</v>
      </c>
      <c r="AB18" s="16"/>
      <c r="AC18" s="16"/>
      <c r="AD18" s="16"/>
      <c r="AE18" s="16" t="s">
        <v>95</v>
      </c>
      <c r="AF18" s="16">
        <v>163</v>
      </c>
      <c r="AG18" s="16" t="s">
        <v>181</v>
      </c>
      <c r="AH18" s="16">
        <v>84</v>
      </c>
      <c r="AI18" s="16"/>
      <c r="AJ18" s="16"/>
      <c r="AK18" s="17" t="str">
        <f t="shared" si="1"/>
        <v xml:space="preserve">Carrera 4    Este # 163 A - 84  </v>
      </c>
      <c r="AL18" s="23" t="s">
        <v>163</v>
      </c>
      <c r="AM18" s="12">
        <v>0.33333333333333298</v>
      </c>
      <c r="AN18" s="12">
        <v>0.22916666666666699</v>
      </c>
      <c r="AO18" s="16" t="s">
        <v>185</v>
      </c>
      <c r="AP18" s="16" t="s">
        <v>185</v>
      </c>
      <c r="AQ18" s="16" t="s">
        <v>185</v>
      </c>
      <c r="AR18" s="16" t="s">
        <v>185</v>
      </c>
      <c r="AS18" s="16" t="s">
        <v>185</v>
      </c>
      <c r="AT18" s="16" t="s">
        <v>185</v>
      </c>
      <c r="AU18" s="16"/>
      <c r="AV18" s="31" t="s">
        <v>193</v>
      </c>
      <c r="AW18" s="16" t="s">
        <v>8</v>
      </c>
      <c r="AX18" s="16" t="s">
        <v>164</v>
      </c>
      <c r="AY18" s="15" t="e">
        <f>IF(#REF!="Turno 1",Sedes!#REF!,IF(#REF!="Turno 2",Sedes!#REF!,IF(#REF!="Turno 3",Sedes!#REF!,"")))</f>
        <v>#REF!</v>
      </c>
      <c r="AZ18" s="16"/>
      <c r="BA18" s="16"/>
      <c r="BB18" s="16" t="s">
        <v>185</v>
      </c>
      <c r="BC18" s="16"/>
      <c r="BD18" s="16"/>
      <c r="BE18" s="16"/>
      <c r="BF18" s="16"/>
      <c r="BG18" s="16"/>
      <c r="BH18" s="16"/>
    </row>
    <row r="19" spans="1:60" x14ac:dyDescent="0.25">
      <c r="A19" s="15" t="str">
        <f t="shared" si="0"/>
        <v xml:space="preserve">SANDRA MILENA JARAMILLO SANCHEZ </v>
      </c>
      <c r="B19" s="16">
        <v>14</v>
      </c>
      <c r="C19" s="16" t="s">
        <v>244</v>
      </c>
      <c r="D19" s="16" t="s">
        <v>258</v>
      </c>
      <c r="E19" s="16" t="s">
        <v>259</v>
      </c>
      <c r="F19" s="16" t="s">
        <v>260</v>
      </c>
      <c r="G19" s="16" t="s">
        <v>261</v>
      </c>
      <c r="H19" s="16" t="s">
        <v>3</v>
      </c>
      <c r="I19" s="16">
        <v>52353377</v>
      </c>
      <c r="J19" s="32">
        <v>3185503184</v>
      </c>
      <c r="K19" s="16" t="s">
        <v>127</v>
      </c>
      <c r="L19" s="16">
        <v>42</v>
      </c>
      <c r="M19" s="16">
        <v>4</v>
      </c>
      <c r="N19" s="16">
        <v>0</v>
      </c>
      <c r="O19" s="16">
        <v>2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 t="s">
        <v>21</v>
      </c>
      <c r="Y19" s="16" t="s">
        <v>263</v>
      </c>
      <c r="Z19" s="16" t="s">
        <v>70</v>
      </c>
      <c r="AA19" s="16">
        <v>116</v>
      </c>
      <c r="AB19" s="16" t="s">
        <v>264</v>
      </c>
      <c r="AC19" s="16"/>
      <c r="AD19" s="16"/>
      <c r="AE19" s="16"/>
      <c r="AF19" s="16">
        <v>69</v>
      </c>
      <c r="AG19" s="16" t="s">
        <v>241</v>
      </c>
      <c r="AH19" s="16"/>
      <c r="AI19" s="16"/>
      <c r="AJ19" s="16" t="s">
        <v>265</v>
      </c>
      <c r="AK19" s="17" t="str">
        <f t="shared" si="1"/>
        <v>Carrera 116 N    # 69 I -   Casa 11</v>
      </c>
      <c r="AL19" s="23" t="s">
        <v>157</v>
      </c>
      <c r="AM19" s="12">
        <v>0.41666666666666702</v>
      </c>
      <c r="AN19" s="12">
        <v>0.20833333333333301</v>
      </c>
      <c r="AO19" s="16" t="s">
        <v>185</v>
      </c>
      <c r="AP19" s="16" t="s">
        <v>185</v>
      </c>
      <c r="AQ19" s="16" t="s">
        <v>185</v>
      </c>
      <c r="AR19" s="16" t="s">
        <v>185</v>
      </c>
      <c r="AS19" s="16" t="s">
        <v>185</v>
      </c>
      <c r="AT19" s="16" t="s">
        <v>185</v>
      </c>
      <c r="AU19" s="16"/>
      <c r="AV19" s="33" t="s">
        <v>193</v>
      </c>
      <c r="AW19" s="16" t="s">
        <v>8</v>
      </c>
      <c r="AX19" s="16" t="s">
        <v>164</v>
      </c>
      <c r="AY19" s="15" t="e">
        <f>IF(#REF!="Turno 1",Sedes!#REF!,IF(#REF!="Turno 2",Sedes!#REF!,IF(#REF!="Turno 3",Sedes!#REF!,"")))</f>
        <v>#REF!</v>
      </c>
      <c r="AZ19" s="16"/>
      <c r="BA19" s="16"/>
      <c r="BB19" s="16"/>
      <c r="BC19" s="16"/>
      <c r="BD19" s="16" t="s">
        <v>185</v>
      </c>
      <c r="BE19" s="16"/>
      <c r="BF19" s="16"/>
      <c r="BG19" s="16"/>
      <c r="BH19" s="16"/>
    </row>
    <row r="20" spans="1:60" x14ac:dyDescent="0.25">
      <c r="A20" s="15" t="str">
        <f t="shared" si="0"/>
        <v xml:space="preserve">MAURICIO MELO  UZETA </v>
      </c>
      <c r="B20" s="16">
        <v>15</v>
      </c>
      <c r="C20" s="16" t="s">
        <v>266</v>
      </c>
      <c r="D20" s="16" t="s">
        <v>267</v>
      </c>
      <c r="E20" s="16" t="s">
        <v>268</v>
      </c>
      <c r="F20" s="16"/>
      <c r="G20" s="16" t="s">
        <v>269</v>
      </c>
      <c r="H20" s="16" t="s">
        <v>3</v>
      </c>
      <c r="I20" s="16">
        <v>79639923</v>
      </c>
      <c r="J20" s="32">
        <v>3117050649</v>
      </c>
      <c r="K20" s="16" t="s">
        <v>126</v>
      </c>
      <c r="L20" s="16">
        <v>46</v>
      </c>
      <c r="M20" s="16">
        <v>2</v>
      </c>
      <c r="N20" s="16">
        <v>1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 t="s">
        <v>9</v>
      </c>
      <c r="Y20" s="16" t="s">
        <v>277</v>
      </c>
      <c r="Z20" s="16" t="s">
        <v>70</v>
      </c>
      <c r="AA20" s="16">
        <v>77</v>
      </c>
      <c r="AB20" s="16" t="s">
        <v>278</v>
      </c>
      <c r="AC20" s="16"/>
      <c r="AD20" s="16"/>
      <c r="AE20" s="16"/>
      <c r="AF20" s="16">
        <v>60</v>
      </c>
      <c r="AG20" s="16"/>
      <c r="AH20" s="16">
        <v>9</v>
      </c>
      <c r="AI20" s="16"/>
      <c r="AJ20" s="16"/>
      <c r="AK20" s="17" t="str">
        <f t="shared" si="1"/>
        <v xml:space="preserve">Carrera 77 H    # 60  - 9  </v>
      </c>
      <c r="AL20" s="23" t="s">
        <v>157</v>
      </c>
      <c r="AM20" s="12">
        <v>0.41666666666666702</v>
      </c>
      <c r="AN20" s="12">
        <v>0.20833333333333301</v>
      </c>
      <c r="AO20" s="16" t="s">
        <v>185</v>
      </c>
      <c r="AP20" s="16" t="s">
        <v>185</v>
      </c>
      <c r="AQ20" s="16" t="s">
        <v>185</v>
      </c>
      <c r="AR20" s="16" t="s">
        <v>185</v>
      </c>
      <c r="AS20" s="16" t="s">
        <v>185</v>
      </c>
      <c r="AT20" s="16" t="s">
        <v>185</v>
      </c>
      <c r="AU20" s="16"/>
      <c r="AV20" s="32" t="s">
        <v>231</v>
      </c>
      <c r="AW20" s="16" t="s">
        <v>8</v>
      </c>
      <c r="AX20" s="16" t="s">
        <v>165</v>
      </c>
      <c r="AY20" s="15" t="e">
        <f>IF(#REF!="Turno 1",Sedes!#REF!,IF(#REF!="Turno 2",Sedes!#REF!,IF(#REF!="Turno 3",Sedes!#REF!,"")))</f>
        <v>#REF!</v>
      </c>
      <c r="AZ20" s="16"/>
      <c r="BA20" s="16"/>
      <c r="BB20" s="16"/>
      <c r="BC20" s="16" t="s">
        <v>185</v>
      </c>
      <c r="BD20" s="16"/>
      <c r="BE20" s="16"/>
      <c r="BF20" s="16"/>
      <c r="BG20" s="16"/>
      <c r="BH20" s="16"/>
    </row>
    <row r="21" spans="1:60" x14ac:dyDescent="0.25">
      <c r="A21" s="15" t="str">
        <f t="shared" si="0"/>
        <v xml:space="preserve">JOHAN ANDRES ARENAS TRUJILLO </v>
      </c>
      <c r="B21" s="16">
        <v>16</v>
      </c>
      <c r="C21" s="16" t="s">
        <v>266</v>
      </c>
      <c r="D21" s="16" t="s">
        <v>270</v>
      </c>
      <c r="E21" s="16" t="s">
        <v>201</v>
      </c>
      <c r="F21" s="16" t="s">
        <v>271</v>
      </c>
      <c r="G21" s="16" t="s">
        <v>272</v>
      </c>
      <c r="H21" s="16" t="s">
        <v>3</v>
      </c>
      <c r="I21" s="16">
        <v>79958429</v>
      </c>
      <c r="J21" s="32">
        <v>3144521118</v>
      </c>
      <c r="K21" s="16" t="s">
        <v>126</v>
      </c>
      <c r="L21" s="16">
        <v>39</v>
      </c>
      <c r="M21" s="16">
        <v>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 t="s">
        <v>9</v>
      </c>
      <c r="Y21" s="16" t="s">
        <v>279</v>
      </c>
      <c r="Z21" s="16" t="s">
        <v>70</v>
      </c>
      <c r="AA21" s="16">
        <v>98</v>
      </c>
      <c r="AB21" s="16" t="s">
        <v>243</v>
      </c>
      <c r="AC21" s="16"/>
      <c r="AD21" s="16"/>
      <c r="AE21" s="16"/>
      <c r="AF21" s="16">
        <v>62</v>
      </c>
      <c r="AG21" s="16" t="s">
        <v>181</v>
      </c>
      <c r="AH21" s="16">
        <v>17</v>
      </c>
      <c r="AI21" s="16" t="s">
        <v>136</v>
      </c>
      <c r="AJ21" s="16" t="s">
        <v>136</v>
      </c>
      <c r="AK21" s="17" t="str">
        <f t="shared" si="1"/>
        <v>Carrera 98 D    # 62 A - 17 Sur Sur</v>
      </c>
      <c r="AL21" s="23" t="s">
        <v>157</v>
      </c>
      <c r="AM21" s="12">
        <v>0.41666666666666702</v>
      </c>
      <c r="AN21" s="12">
        <v>0.20833333333333301</v>
      </c>
      <c r="AO21" s="16" t="s">
        <v>185</v>
      </c>
      <c r="AP21" s="16" t="s">
        <v>185</v>
      </c>
      <c r="AQ21" s="16" t="s">
        <v>185</v>
      </c>
      <c r="AR21" s="16" t="s">
        <v>185</v>
      </c>
      <c r="AS21" s="16" t="s">
        <v>185</v>
      </c>
      <c r="AT21" s="16" t="s">
        <v>185</v>
      </c>
      <c r="AU21" s="16"/>
      <c r="AV21" s="32" t="s">
        <v>231</v>
      </c>
      <c r="AW21" s="16" t="s">
        <v>8</v>
      </c>
      <c r="AX21" s="16" t="s">
        <v>165</v>
      </c>
      <c r="AY21" s="15" t="e">
        <f>IF(#REF!="Turno 1",Sedes!#REF!,IF(#REF!="Turno 2",Sedes!#REF!,IF(#REF!="Turno 3",Sedes!#REF!,"")))</f>
        <v>#REF!</v>
      </c>
      <c r="AZ21" s="16" t="s">
        <v>185</v>
      </c>
      <c r="BA21" s="16"/>
      <c r="BB21" s="16"/>
      <c r="BC21" s="16"/>
      <c r="BD21" s="16"/>
      <c r="BE21" s="16"/>
      <c r="BF21" s="16"/>
      <c r="BG21" s="16"/>
      <c r="BH21" s="16"/>
    </row>
    <row r="22" spans="1:60" x14ac:dyDescent="0.25">
      <c r="A22" s="15" t="str">
        <f t="shared" si="0"/>
        <v xml:space="preserve">ALEXANDER  RIOS CARDONA </v>
      </c>
      <c r="B22" s="16">
        <v>17</v>
      </c>
      <c r="C22" s="16" t="s">
        <v>266</v>
      </c>
      <c r="D22" s="16" t="s">
        <v>203</v>
      </c>
      <c r="E22" s="16"/>
      <c r="F22" s="16" t="s">
        <v>273</v>
      </c>
      <c r="G22" s="16" t="s">
        <v>190</v>
      </c>
      <c r="H22" s="16" t="s">
        <v>3</v>
      </c>
      <c r="I22" s="16">
        <v>79924594</v>
      </c>
      <c r="J22" s="32">
        <v>3196509899</v>
      </c>
      <c r="K22" s="16" t="s">
        <v>126</v>
      </c>
      <c r="L22" s="16">
        <v>38</v>
      </c>
      <c r="M22" s="16">
        <v>5</v>
      </c>
      <c r="N22" s="16">
        <v>0</v>
      </c>
      <c r="O22" s="16">
        <v>2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/>
      <c r="Y22" s="16" t="s">
        <v>280</v>
      </c>
      <c r="Z22" s="16" t="s">
        <v>72</v>
      </c>
      <c r="AA22" s="16">
        <v>79</v>
      </c>
      <c r="AB22" s="16"/>
      <c r="AC22" s="16"/>
      <c r="AD22" s="16"/>
      <c r="AE22" s="16"/>
      <c r="AF22" s="16">
        <v>42</v>
      </c>
      <c r="AG22" s="16"/>
      <c r="AH22" s="16">
        <v>45</v>
      </c>
      <c r="AI22" s="16"/>
      <c r="AJ22" s="16"/>
      <c r="AK22" s="17" t="str">
        <f t="shared" si="1"/>
        <v xml:space="preserve">Diagonal 79     # 42  - 45  </v>
      </c>
      <c r="AL22" s="23" t="s">
        <v>157</v>
      </c>
      <c r="AM22" s="12">
        <v>0.41666666666666702</v>
      </c>
      <c r="AN22" s="12">
        <v>0.20833333333333301</v>
      </c>
      <c r="AO22" s="16" t="s">
        <v>185</v>
      </c>
      <c r="AP22" s="16" t="s">
        <v>185</v>
      </c>
      <c r="AQ22" s="16" t="s">
        <v>185</v>
      </c>
      <c r="AR22" s="16" t="s">
        <v>185</v>
      </c>
      <c r="AS22" s="16" t="s">
        <v>185</v>
      </c>
      <c r="AT22" s="16" t="s">
        <v>185</v>
      </c>
      <c r="AU22" s="16"/>
      <c r="AV22" s="32" t="s">
        <v>228</v>
      </c>
      <c r="AW22" s="16" t="s">
        <v>8</v>
      </c>
      <c r="AX22" s="16" t="s">
        <v>165</v>
      </c>
      <c r="AY22" s="15" t="e">
        <f>IF(#REF!="Turno 1",Sedes!#REF!,IF(#REF!="Turno 2",Sedes!#REF!,IF(#REF!="Turno 3",Sedes!#REF!,"")))</f>
        <v>#REF!</v>
      </c>
      <c r="AZ22" s="16"/>
      <c r="BA22" s="16"/>
      <c r="BB22" s="16" t="s">
        <v>185</v>
      </c>
      <c r="BC22" s="16"/>
      <c r="BD22" s="16"/>
      <c r="BE22" s="16"/>
      <c r="BF22" s="16"/>
      <c r="BG22" s="16"/>
      <c r="BH22" s="16"/>
    </row>
    <row r="23" spans="1:60" x14ac:dyDescent="0.25">
      <c r="A23" s="15" t="str">
        <f t="shared" si="0"/>
        <v xml:space="preserve">EDWIN ARTURO BUITRAGO MERCHAN </v>
      </c>
      <c r="B23" s="16">
        <v>19</v>
      </c>
      <c r="C23" s="16" t="s">
        <v>266</v>
      </c>
      <c r="D23" s="16" t="s">
        <v>274</v>
      </c>
      <c r="E23" s="16" t="s">
        <v>275</v>
      </c>
      <c r="F23" s="16" t="s">
        <v>276</v>
      </c>
      <c r="G23" s="16" t="s">
        <v>209</v>
      </c>
      <c r="H23" s="16" t="s">
        <v>3</v>
      </c>
      <c r="I23" s="16">
        <v>79910315</v>
      </c>
      <c r="J23" s="32">
        <v>3226079313</v>
      </c>
      <c r="K23" s="16" t="s">
        <v>126</v>
      </c>
      <c r="L23" s="16">
        <v>43</v>
      </c>
      <c r="M23" s="16">
        <v>3</v>
      </c>
      <c r="N23" s="16">
        <v>1</v>
      </c>
      <c r="O23" s="16">
        <v>1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/>
      <c r="Y23" s="16" t="s">
        <v>281</v>
      </c>
      <c r="Z23" s="16" t="s">
        <v>70</v>
      </c>
      <c r="AA23" s="16">
        <v>36</v>
      </c>
      <c r="AB23" s="16" t="s">
        <v>181</v>
      </c>
      <c r="AC23" s="16"/>
      <c r="AD23" s="16"/>
      <c r="AE23" s="16"/>
      <c r="AF23" s="16">
        <v>56</v>
      </c>
      <c r="AG23" s="16"/>
      <c r="AH23" s="16">
        <v>61</v>
      </c>
      <c r="AI23" s="16" t="s">
        <v>136</v>
      </c>
      <c r="AJ23" s="16"/>
      <c r="AK23" s="17" t="str">
        <f t="shared" si="1"/>
        <v xml:space="preserve">Carrera 36 A    # 56  - 61 Sur </v>
      </c>
      <c r="AL23" s="23" t="s">
        <v>163</v>
      </c>
      <c r="AM23" s="12">
        <v>0.33333333333333298</v>
      </c>
      <c r="AN23" s="12">
        <v>0.22916666666666699</v>
      </c>
      <c r="AO23" s="16" t="s">
        <v>185</v>
      </c>
      <c r="AP23" s="16" t="s">
        <v>185</v>
      </c>
      <c r="AQ23" s="16" t="s">
        <v>185</v>
      </c>
      <c r="AR23" s="16" t="s">
        <v>185</v>
      </c>
      <c r="AS23" s="16" t="s">
        <v>185</v>
      </c>
      <c r="AT23" s="16" t="s">
        <v>185</v>
      </c>
      <c r="AU23" s="16"/>
      <c r="AV23" s="32" t="s">
        <v>227</v>
      </c>
      <c r="AW23" s="16" t="s">
        <v>5</v>
      </c>
      <c r="AX23" s="16" t="s">
        <v>164</v>
      </c>
      <c r="AY23" s="15" t="e">
        <f>IF(#REF!="Turno 1",Sedes!#REF!,IF(#REF!="Turno 2",Sedes!#REF!,IF(#REF!="Turno 3",Sedes!#REF!,"")))</f>
        <v>#REF!</v>
      </c>
      <c r="AZ23" s="16"/>
      <c r="BA23" s="16"/>
      <c r="BB23" s="16"/>
      <c r="BC23" s="16"/>
      <c r="BD23" s="16" t="s">
        <v>185</v>
      </c>
      <c r="BE23" s="16"/>
      <c r="BF23" s="16"/>
      <c r="BG23" s="16"/>
      <c r="BH23" s="16"/>
    </row>
    <row r="24" spans="1:60" x14ac:dyDescent="0.25">
      <c r="A24" s="15" t="str">
        <f t="shared" si="0"/>
        <v xml:space="preserve">RODRIGO FERNANDO GIL PINEDA </v>
      </c>
      <c r="B24" s="16">
        <v>20</v>
      </c>
      <c r="C24" s="16" t="s">
        <v>266</v>
      </c>
      <c r="D24" s="16" t="s">
        <v>202</v>
      </c>
      <c r="E24" s="16" t="s">
        <v>313</v>
      </c>
      <c r="F24" s="16" t="s">
        <v>219</v>
      </c>
      <c r="G24" s="16" t="s">
        <v>300</v>
      </c>
      <c r="H24" s="16" t="s">
        <v>3</v>
      </c>
      <c r="I24" s="34">
        <v>79612220</v>
      </c>
      <c r="J24" s="34">
        <v>3204635427</v>
      </c>
      <c r="K24" s="16" t="s">
        <v>126</v>
      </c>
      <c r="L24" s="16">
        <v>47</v>
      </c>
      <c r="M24" s="16">
        <v>2</v>
      </c>
      <c r="N24" s="16">
        <v>0</v>
      </c>
      <c r="O24" s="16">
        <v>1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/>
      <c r="Y24" s="16" t="s">
        <v>320</v>
      </c>
      <c r="Z24" s="16" t="s">
        <v>72</v>
      </c>
      <c r="AA24" s="16">
        <v>10</v>
      </c>
      <c r="AB24" s="16" t="s">
        <v>181</v>
      </c>
      <c r="AC24" s="16"/>
      <c r="AD24" s="16"/>
      <c r="AE24" s="16"/>
      <c r="AF24" s="16">
        <v>78</v>
      </c>
      <c r="AG24" s="16"/>
      <c r="AH24" s="16">
        <v>51</v>
      </c>
      <c r="AI24" s="16"/>
      <c r="AJ24" s="16" t="s">
        <v>322</v>
      </c>
      <c r="AK24" s="17" t="str">
        <f t="shared" si="1"/>
        <v>Diagonal 10 A    # 78  - 51  Casa 68</v>
      </c>
      <c r="AL24" s="23" t="s">
        <v>157</v>
      </c>
      <c r="AM24" s="12">
        <v>0.41666666666666702</v>
      </c>
      <c r="AN24" s="12">
        <v>0.20833333333333301</v>
      </c>
      <c r="AO24" s="16" t="s">
        <v>185</v>
      </c>
      <c r="AP24" s="16" t="s">
        <v>185</v>
      </c>
      <c r="AQ24" s="16" t="s">
        <v>185</v>
      </c>
      <c r="AR24" s="16" t="s">
        <v>185</v>
      </c>
      <c r="AS24" s="16" t="s">
        <v>185</v>
      </c>
      <c r="AT24" s="16" t="s">
        <v>185</v>
      </c>
      <c r="AU24" s="16"/>
      <c r="AV24" s="32" t="s">
        <v>325</v>
      </c>
      <c r="AW24" s="16" t="s">
        <v>5</v>
      </c>
      <c r="AX24" s="16" t="s">
        <v>165</v>
      </c>
      <c r="AY24" s="15"/>
      <c r="AZ24" s="16"/>
      <c r="BA24" s="16"/>
      <c r="BB24" s="16" t="s">
        <v>185</v>
      </c>
      <c r="BC24" s="16"/>
      <c r="BD24" s="16"/>
      <c r="BE24" s="16"/>
      <c r="BF24" s="16"/>
      <c r="BG24" s="16"/>
      <c r="BH24" s="16"/>
    </row>
    <row r="25" spans="1:60" x14ac:dyDescent="0.25">
      <c r="A25" s="15" t="str">
        <f t="shared" si="0"/>
        <v xml:space="preserve">ELOISA CRISTINA GUERRERO  </v>
      </c>
      <c r="B25" s="16">
        <v>21</v>
      </c>
      <c r="C25" s="16" t="s">
        <v>266</v>
      </c>
      <c r="D25" s="16" t="s">
        <v>314</v>
      </c>
      <c r="E25" s="16" t="s">
        <v>315</v>
      </c>
      <c r="F25" s="16" t="s">
        <v>316</v>
      </c>
      <c r="G25" s="16"/>
      <c r="H25" s="16" t="s">
        <v>3</v>
      </c>
      <c r="I25" s="34">
        <v>52495831</v>
      </c>
      <c r="J25" s="34">
        <v>3112139178</v>
      </c>
      <c r="K25" s="16" t="s">
        <v>127</v>
      </c>
      <c r="L25" s="16">
        <v>41</v>
      </c>
      <c r="M25" s="16">
        <v>4</v>
      </c>
      <c r="N25" s="16">
        <v>0</v>
      </c>
      <c r="O25" s="16">
        <v>2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/>
      <c r="Y25" s="16" t="s">
        <v>321</v>
      </c>
      <c r="Z25" s="16" t="s">
        <v>60</v>
      </c>
      <c r="AA25" s="16">
        <v>83</v>
      </c>
      <c r="AB25" s="16"/>
      <c r="AC25" s="16"/>
      <c r="AD25" s="16"/>
      <c r="AE25" s="16"/>
      <c r="AF25" s="16">
        <v>94</v>
      </c>
      <c r="AG25" s="16"/>
      <c r="AH25" s="16">
        <v>35</v>
      </c>
      <c r="AI25" s="16"/>
      <c r="AJ25" s="16" t="s">
        <v>323</v>
      </c>
      <c r="AK25" s="17" t="str">
        <f t="shared" si="1"/>
        <v>Calle 83     # 94  - 35  Apto 504</v>
      </c>
      <c r="AL25" s="23" t="s">
        <v>163</v>
      </c>
      <c r="AM25" s="12">
        <v>0.33333333333333298</v>
      </c>
      <c r="AN25" s="12">
        <v>0.22916666666666699</v>
      </c>
      <c r="AO25" s="16" t="s">
        <v>185</v>
      </c>
      <c r="AP25" s="16" t="s">
        <v>185</v>
      </c>
      <c r="AQ25" s="16" t="s">
        <v>185</v>
      </c>
      <c r="AR25" s="16" t="s">
        <v>185</v>
      </c>
      <c r="AS25" s="16" t="s">
        <v>185</v>
      </c>
      <c r="AT25" s="16" t="s">
        <v>185</v>
      </c>
      <c r="AU25" s="16"/>
      <c r="AV25" s="32" t="s">
        <v>326</v>
      </c>
      <c r="AW25" s="16" t="s">
        <v>5</v>
      </c>
      <c r="AX25" s="16" t="s">
        <v>164</v>
      </c>
      <c r="AY25" s="15"/>
      <c r="AZ25" s="16"/>
      <c r="BA25" s="16"/>
      <c r="BB25" s="16"/>
      <c r="BC25" s="16"/>
      <c r="BD25" s="16" t="s">
        <v>185</v>
      </c>
      <c r="BE25" s="16"/>
      <c r="BF25" s="16"/>
      <c r="BG25" s="16"/>
      <c r="BH25" s="16"/>
    </row>
    <row r="26" spans="1:60" x14ac:dyDescent="0.25">
      <c r="A26" s="15" t="str">
        <f t="shared" si="0"/>
        <v xml:space="preserve">LUCILA PATRICIA FLOREZ CABRERA </v>
      </c>
      <c r="B26" s="16">
        <v>22</v>
      </c>
      <c r="C26" s="16" t="s">
        <v>266</v>
      </c>
      <c r="D26" s="16" t="s">
        <v>317</v>
      </c>
      <c r="E26" s="16" t="s">
        <v>303</v>
      </c>
      <c r="F26" s="16" t="s">
        <v>318</v>
      </c>
      <c r="G26" s="16" t="s">
        <v>319</v>
      </c>
      <c r="H26" s="16" t="s">
        <v>3</v>
      </c>
      <c r="I26" s="34">
        <v>37002377</v>
      </c>
      <c r="J26" s="34">
        <v>3213164622</v>
      </c>
      <c r="K26" s="16" t="s">
        <v>127</v>
      </c>
      <c r="L26" s="16">
        <v>52</v>
      </c>
      <c r="M26" s="16">
        <v>3</v>
      </c>
      <c r="N26" s="16">
        <v>0</v>
      </c>
      <c r="O26" s="16">
        <v>1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/>
      <c r="Y26" s="16"/>
      <c r="Z26" s="16" t="s">
        <v>60</v>
      </c>
      <c r="AA26" s="16">
        <v>2</v>
      </c>
      <c r="AB26" s="16"/>
      <c r="AC26" s="16"/>
      <c r="AD26" s="16"/>
      <c r="AE26" s="16"/>
      <c r="AF26" s="16">
        <v>89</v>
      </c>
      <c r="AG26" s="16"/>
      <c r="AH26" s="16">
        <v>36</v>
      </c>
      <c r="AI26" s="16"/>
      <c r="AJ26" s="16" t="s">
        <v>324</v>
      </c>
      <c r="AK26" s="17" t="str">
        <f t="shared" si="1"/>
        <v>Calle 2     # 89  - 36  Manzana 20 Bloque B Casa 4</v>
      </c>
      <c r="AL26" s="23" t="s">
        <v>163</v>
      </c>
      <c r="AM26" s="12">
        <v>0.33333333333333298</v>
      </c>
      <c r="AN26" s="12">
        <v>0.22916666666666699</v>
      </c>
      <c r="AO26" s="16" t="s">
        <v>185</v>
      </c>
      <c r="AP26" s="16" t="s">
        <v>185</v>
      </c>
      <c r="AQ26" s="16" t="s">
        <v>185</v>
      </c>
      <c r="AR26" s="16" t="s">
        <v>185</v>
      </c>
      <c r="AS26" s="16" t="s">
        <v>185</v>
      </c>
      <c r="AT26" s="16" t="s">
        <v>185</v>
      </c>
      <c r="AU26" s="16"/>
      <c r="AV26" s="32" t="s">
        <v>327</v>
      </c>
      <c r="AW26" s="16" t="s">
        <v>5</v>
      </c>
      <c r="AX26" s="16" t="s">
        <v>164</v>
      </c>
      <c r="AY26" s="15"/>
      <c r="AZ26" s="16"/>
      <c r="BA26" s="16" t="s">
        <v>185</v>
      </c>
      <c r="BB26" s="16"/>
      <c r="BC26" s="16"/>
      <c r="BD26" s="16"/>
      <c r="BE26" s="16"/>
      <c r="BF26" s="16"/>
      <c r="BG26" s="16"/>
      <c r="BH26" s="16"/>
    </row>
    <row r="27" spans="1:60" x14ac:dyDescent="0.25">
      <c r="A27" s="15" t="str">
        <f t="shared" si="0"/>
        <v xml:space="preserve">JOSE MIGUEL ROMERO LEYTON </v>
      </c>
      <c r="B27" s="16">
        <v>23</v>
      </c>
      <c r="C27" s="16" t="s">
        <v>266</v>
      </c>
      <c r="D27" s="16" t="s">
        <v>218</v>
      </c>
      <c r="E27" s="16" t="s">
        <v>254</v>
      </c>
      <c r="F27" s="16" t="s">
        <v>283</v>
      </c>
      <c r="G27" s="16" t="s">
        <v>284</v>
      </c>
      <c r="H27" s="16" t="s">
        <v>3</v>
      </c>
      <c r="I27" s="16">
        <v>1023933527</v>
      </c>
      <c r="J27" s="34">
        <v>3209036570</v>
      </c>
      <c r="K27" s="16" t="s">
        <v>126</v>
      </c>
      <c r="L27" s="16">
        <v>25</v>
      </c>
      <c r="M27" s="16">
        <v>2</v>
      </c>
      <c r="N27" s="16">
        <v>0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/>
      <c r="Y27" s="16" t="s">
        <v>305</v>
      </c>
      <c r="Z27" s="16" t="s">
        <v>70</v>
      </c>
      <c r="AA27" s="16">
        <v>13</v>
      </c>
      <c r="AB27" s="16" t="s">
        <v>181</v>
      </c>
      <c r="AC27" s="16"/>
      <c r="AD27" s="16"/>
      <c r="AE27" s="16" t="s">
        <v>95</v>
      </c>
      <c r="AF27" s="16">
        <v>71</v>
      </c>
      <c r="AG27" s="16"/>
      <c r="AH27" s="16">
        <v>39</v>
      </c>
      <c r="AI27" s="16" t="s">
        <v>136</v>
      </c>
      <c r="AJ27" s="16"/>
      <c r="AK27" s="17" t="str">
        <f t="shared" si="1"/>
        <v xml:space="preserve">Carrera 13 A   Este # 71  - 39 Sur </v>
      </c>
      <c r="AL27" s="23" t="s">
        <v>157</v>
      </c>
      <c r="AM27" s="12">
        <v>0.41666666666666702</v>
      </c>
      <c r="AN27" s="12">
        <v>0.20833333333333301</v>
      </c>
      <c r="AO27" s="16" t="s">
        <v>185</v>
      </c>
      <c r="AP27" s="16" t="s">
        <v>185</v>
      </c>
      <c r="AQ27" s="16" t="s">
        <v>185</v>
      </c>
      <c r="AR27" s="16" t="s">
        <v>185</v>
      </c>
      <c r="AS27" s="16" t="s">
        <v>185</v>
      </c>
      <c r="AT27" s="16" t="s">
        <v>185</v>
      </c>
      <c r="AU27" s="16"/>
      <c r="AV27" s="32" t="s">
        <v>231</v>
      </c>
      <c r="AW27" s="16" t="s">
        <v>8</v>
      </c>
      <c r="AX27" s="16" t="s">
        <v>165</v>
      </c>
      <c r="AY27" s="15" t="e">
        <f>IF(#REF!="Turno 1",Sedes!#REF!,IF(#REF!="Turno 2",Sedes!#REF!,IF(#REF!="Turno 3",Sedes!#REF!,"")))</f>
        <v>#REF!</v>
      </c>
      <c r="AZ27" s="16"/>
      <c r="BA27" s="16"/>
      <c r="BB27" s="16" t="s">
        <v>185</v>
      </c>
      <c r="BC27" s="16"/>
      <c r="BD27" s="16"/>
      <c r="BE27" s="16"/>
      <c r="BF27" s="16"/>
      <c r="BG27" s="16"/>
      <c r="BH27" s="16"/>
    </row>
    <row r="28" spans="1:60" x14ac:dyDescent="0.25">
      <c r="A28" s="15" t="str">
        <f t="shared" si="0"/>
        <v xml:space="preserve">UBEIMAR  ZAMUDIO VALLEJO </v>
      </c>
      <c r="B28" s="16">
        <v>24</v>
      </c>
      <c r="C28" s="16" t="s">
        <v>282</v>
      </c>
      <c r="D28" s="16" t="s">
        <v>285</v>
      </c>
      <c r="F28" s="16" t="s">
        <v>286</v>
      </c>
      <c r="G28" s="16" t="s">
        <v>287</v>
      </c>
      <c r="H28" s="16" t="s">
        <v>3</v>
      </c>
      <c r="I28" s="16">
        <v>1049628676</v>
      </c>
      <c r="J28" s="34">
        <v>3222122446</v>
      </c>
      <c r="K28" s="16" t="s">
        <v>126</v>
      </c>
      <c r="L28" s="16">
        <v>28</v>
      </c>
      <c r="M28" s="16">
        <v>4</v>
      </c>
      <c r="N28" s="16">
        <v>0</v>
      </c>
      <c r="O28" s="16">
        <v>1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/>
      <c r="Y28" s="16" t="s">
        <v>306</v>
      </c>
      <c r="Z28" s="16" t="s">
        <v>60</v>
      </c>
      <c r="AA28" s="16">
        <v>7</v>
      </c>
      <c r="AB28" s="16"/>
      <c r="AC28" s="16"/>
      <c r="AD28" s="16"/>
      <c r="AE28" s="16"/>
      <c r="AF28" s="16">
        <v>92</v>
      </c>
      <c r="AG28" s="16" t="s">
        <v>181</v>
      </c>
      <c r="AH28" s="16">
        <v>56</v>
      </c>
      <c r="AI28" s="16"/>
      <c r="AJ28" s="16"/>
      <c r="AK28" s="17" t="str">
        <f t="shared" si="1"/>
        <v xml:space="preserve">Calle 7     # 92 A - 56  </v>
      </c>
      <c r="AL28" s="23" t="s">
        <v>157</v>
      </c>
      <c r="AM28" s="12">
        <v>0.41666666666666702</v>
      </c>
      <c r="AN28" s="12">
        <v>0.20833333333333301</v>
      </c>
      <c r="AO28" s="16" t="s">
        <v>185</v>
      </c>
      <c r="AP28" s="16" t="s">
        <v>185</v>
      </c>
      <c r="AQ28" s="16" t="s">
        <v>185</v>
      </c>
      <c r="AR28" s="16" t="s">
        <v>185</v>
      </c>
      <c r="AS28" s="16" t="s">
        <v>185</v>
      </c>
      <c r="AT28" s="16" t="s">
        <v>185</v>
      </c>
      <c r="AU28" s="16"/>
      <c r="AV28" s="32" t="s">
        <v>231</v>
      </c>
      <c r="AW28" s="16" t="s">
        <v>8</v>
      </c>
      <c r="AX28" s="16" t="s">
        <v>165</v>
      </c>
      <c r="AY28" s="15" t="e">
        <f>IF(#REF!="Turno 1",Sedes!#REF!,IF(#REF!="Turno 2",Sedes!#REF!,IF(#REF!="Turno 3",Sedes!#REF!,"")))</f>
        <v>#REF!</v>
      </c>
      <c r="AZ28" s="16"/>
      <c r="BA28" s="16"/>
      <c r="BB28" s="16"/>
      <c r="BC28" s="16" t="s">
        <v>185</v>
      </c>
      <c r="BD28" s="16"/>
      <c r="BE28" s="16"/>
      <c r="BF28" s="16"/>
      <c r="BG28" s="16"/>
      <c r="BH28" s="16"/>
    </row>
    <row r="29" spans="1:60" x14ac:dyDescent="0.25">
      <c r="A29" s="15" t="str">
        <f t="shared" si="0"/>
        <v xml:space="preserve">JOSE VETOVEN ALFONSO ROJAS </v>
      </c>
      <c r="B29" s="16">
        <v>25</v>
      </c>
      <c r="C29" s="16" t="s">
        <v>282</v>
      </c>
      <c r="D29" s="16" t="s">
        <v>218</v>
      </c>
      <c r="E29" s="16" t="s">
        <v>288</v>
      </c>
      <c r="F29" s="16" t="s">
        <v>289</v>
      </c>
      <c r="G29" s="16" t="s">
        <v>290</v>
      </c>
      <c r="H29" s="16" t="s">
        <v>3</v>
      </c>
      <c r="I29" s="16">
        <v>79684784</v>
      </c>
      <c r="J29" s="32">
        <v>3043895136</v>
      </c>
      <c r="K29" s="16" t="s">
        <v>126</v>
      </c>
      <c r="L29" s="16">
        <v>45</v>
      </c>
      <c r="M29" s="16">
        <v>2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/>
      <c r="Y29" s="16" t="s">
        <v>307</v>
      </c>
      <c r="Z29" s="16" t="s">
        <v>70</v>
      </c>
      <c r="AA29" s="16">
        <v>14</v>
      </c>
      <c r="AB29" s="16" t="s">
        <v>181</v>
      </c>
      <c r="AC29" s="16" t="s">
        <v>134</v>
      </c>
      <c r="AD29" s="16"/>
      <c r="AE29" s="16"/>
      <c r="AF29" s="16">
        <v>72</v>
      </c>
      <c r="AG29" s="16"/>
      <c r="AH29" s="16">
        <v>62</v>
      </c>
      <c r="AI29" s="16"/>
      <c r="AJ29" s="16"/>
      <c r="AK29" s="17" t="str">
        <f t="shared" si="1"/>
        <v xml:space="preserve">Carrera 14 A Bis   # 72  - 62  </v>
      </c>
      <c r="AL29" s="23" t="s">
        <v>157</v>
      </c>
      <c r="AM29" s="12">
        <v>0.41666666666666702</v>
      </c>
      <c r="AN29" s="12">
        <v>0.20833333333333301</v>
      </c>
      <c r="AO29" s="16" t="s">
        <v>185</v>
      </c>
      <c r="AP29" s="16" t="s">
        <v>185</v>
      </c>
      <c r="AQ29" s="16" t="s">
        <v>185</v>
      </c>
      <c r="AR29" s="16" t="s">
        <v>185</v>
      </c>
      <c r="AS29" s="16" t="s">
        <v>185</v>
      </c>
      <c r="AT29" s="16" t="s">
        <v>185</v>
      </c>
      <c r="AU29" s="16"/>
      <c r="AV29" s="32" t="s">
        <v>231</v>
      </c>
      <c r="AW29" s="16" t="s">
        <v>8</v>
      </c>
      <c r="AX29" s="16" t="s">
        <v>165</v>
      </c>
      <c r="AY29" s="15" t="e">
        <f>IF(#REF!="Turno 1",Sedes!#REF!,IF(#REF!="Turno 2",Sedes!#REF!,IF(#REF!="Turno 3",Sedes!#REF!,"")))</f>
        <v>#REF!</v>
      </c>
      <c r="AZ29" s="16" t="s">
        <v>185</v>
      </c>
      <c r="BA29" s="16"/>
      <c r="BB29" s="16"/>
      <c r="BC29" s="16"/>
      <c r="BD29" s="16"/>
      <c r="BE29" s="16"/>
      <c r="BF29" s="16"/>
      <c r="BG29" s="16"/>
      <c r="BH29" s="16"/>
    </row>
    <row r="30" spans="1:60" x14ac:dyDescent="0.25">
      <c r="A30" s="15" t="str">
        <f t="shared" si="0"/>
        <v xml:space="preserve">CARLOS ALBERTO BECERRA UBAQUE </v>
      </c>
      <c r="B30" s="16">
        <v>26</v>
      </c>
      <c r="C30" s="16" t="s">
        <v>282</v>
      </c>
      <c r="D30" s="16" t="s">
        <v>291</v>
      </c>
      <c r="E30" s="16" t="s">
        <v>188</v>
      </c>
      <c r="F30" s="16" t="s">
        <v>221</v>
      </c>
      <c r="G30" s="16" t="s">
        <v>292</v>
      </c>
      <c r="H30" s="16" t="s">
        <v>3</v>
      </c>
      <c r="I30" s="16">
        <v>79811160</v>
      </c>
      <c r="J30" s="32">
        <v>3004378476</v>
      </c>
      <c r="K30" s="16" t="s">
        <v>126</v>
      </c>
      <c r="L30" s="16">
        <v>42</v>
      </c>
      <c r="M30" s="16">
        <v>2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/>
      <c r="Y30" s="16" t="s">
        <v>184</v>
      </c>
      <c r="Z30" s="16" t="s">
        <v>74</v>
      </c>
      <c r="AA30" s="16">
        <v>27</v>
      </c>
      <c r="AB30" s="16"/>
      <c r="AC30" s="16"/>
      <c r="AD30" s="16"/>
      <c r="AE30" s="16"/>
      <c r="AF30" s="16">
        <v>23</v>
      </c>
      <c r="AG30" s="16"/>
      <c r="AH30" s="16">
        <v>61</v>
      </c>
      <c r="AI30" s="16" t="s">
        <v>136</v>
      </c>
      <c r="AJ30" s="16"/>
      <c r="AK30" s="17" t="str">
        <f t="shared" si="1"/>
        <v xml:space="preserve">Avenida Carrera 27     # 23  - 61 Sur </v>
      </c>
      <c r="AL30" s="23" t="s">
        <v>157</v>
      </c>
      <c r="AM30" s="12">
        <v>0.41666666666666702</v>
      </c>
      <c r="AN30" s="12">
        <v>0.20833333333333301</v>
      </c>
      <c r="AO30" s="16" t="s">
        <v>185</v>
      </c>
      <c r="AP30" s="16" t="s">
        <v>185</v>
      </c>
      <c r="AQ30" s="16" t="s">
        <v>185</v>
      </c>
      <c r="AR30" s="16" t="s">
        <v>185</v>
      </c>
      <c r="AS30" s="16" t="s">
        <v>185</v>
      </c>
      <c r="AT30" s="16" t="s">
        <v>185</v>
      </c>
      <c r="AU30" s="16"/>
      <c r="AV30" s="32" t="s">
        <v>231</v>
      </c>
      <c r="AW30" s="16" t="s">
        <v>8</v>
      </c>
      <c r="AX30" s="16" t="s">
        <v>165</v>
      </c>
      <c r="AY30" s="15" t="e">
        <f>IF(#REF!="Turno 1",Sedes!#REF!,IF(#REF!="Turno 2",Sedes!#REF!,IF(#REF!="Turno 3",Sedes!#REF!,"")))</f>
        <v>#REF!</v>
      </c>
      <c r="AZ30" s="16"/>
      <c r="BA30" s="16"/>
      <c r="BB30" s="16"/>
      <c r="BC30" s="16"/>
      <c r="BD30" s="16"/>
      <c r="BE30" s="16"/>
      <c r="BF30" s="16"/>
      <c r="BG30" s="16"/>
      <c r="BH30" s="16" t="s">
        <v>185</v>
      </c>
    </row>
    <row r="31" spans="1:60" x14ac:dyDescent="0.25">
      <c r="A31" s="15" t="str">
        <f t="shared" si="0"/>
        <v xml:space="preserve">JHON ALEXANDER GONZALEZ MORENO </v>
      </c>
      <c r="B31" s="16">
        <v>28</v>
      </c>
      <c r="C31" s="16" t="s">
        <v>282</v>
      </c>
      <c r="D31" s="16" t="s">
        <v>293</v>
      </c>
      <c r="E31" s="16" t="s">
        <v>203</v>
      </c>
      <c r="F31" s="16" t="s">
        <v>216</v>
      </c>
      <c r="G31" s="16" t="s">
        <v>294</v>
      </c>
      <c r="H31" s="16" t="s">
        <v>3</v>
      </c>
      <c r="I31" s="16">
        <v>1023883484</v>
      </c>
      <c r="J31" s="34">
        <v>3043716067</v>
      </c>
      <c r="K31" s="16" t="s">
        <v>126</v>
      </c>
      <c r="L31" s="16">
        <v>31</v>
      </c>
      <c r="M31" s="16">
        <v>5</v>
      </c>
      <c r="N31" s="16">
        <v>0</v>
      </c>
      <c r="O31" s="16">
        <v>2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/>
      <c r="Y31" s="16"/>
      <c r="Z31" s="16" t="s">
        <v>60</v>
      </c>
      <c r="AA31" s="16">
        <v>30</v>
      </c>
      <c r="AB31" s="16" t="s">
        <v>243</v>
      </c>
      <c r="AC31" s="16"/>
      <c r="AD31" s="16"/>
      <c r="AE31" s="16" t="s">
        <v>136</v>
      </c>
      <c r="AF31" s="16">
        <v>9</v>
      </c>
      <c r="AG31" s="16" t="s">
        <v>181</v>
      </c>
      <c r="AH31" s="16">
        <v>38</v>
      </c>
      <c r="AI31" s="16" t="s">
        <v>95</v>
      </c>
      <c r="AJ31" s="16"/>
      <c r="AK31" s="17" t="str">
        <f t="shared" si="1"/>
        <v xml:space="preserve">Calle 30 D   Sur # 9 A - 38 Este </v>
      </c>
      <c r="AL31" s="23" t="s">
        <v>157</v>
      </c>
      <c r="AM31" s="12">
        <v>0.41666666666666702</v>
      </c>
      <c r="AN31" s="12">
        <v>0.20833333333333301</v>
      </c>
      <c r="AO31" s="16" t="s">
        <v>185</v>
      </c>
      <c r="AP31" s="16" t="s">
        <v>185</v>
      </c>
      <c r="AQ31" s="16" t="s">
        <v>185</v>
      </c>
      <c r="AR31" s="16" t="s">
        <v>185</v>
      </c>
      <c r="AS31" s="16" t="s">
        <v>185</v>
      </c>
      <c r="AT31" s="16" t="s">
        <v>185</v>
      </c>
      <c r="AU31" s="16"/>
      <c r="AV31" s="32" t="s">
        <v>231</v>
      </c>
      <c r="AW31" s="16" t="s">
        <v>8</v>
      </c>
      <c r="AX31" s="16" t="s">
        <v>165</v>
      </c>
      <c r="AY31" s="15" t="e">
        <f>IF(#REF!="Turno 1",Sedes!#REF!,IF(#REF!="Turno 2",Sedes!#REF!,IF(#REF!="Turno 3",Sedes!#REF!,"")))</f>
        <v>#REF!</v>
      </c>
      <c r="AZ31" s="16"/>
      <c r="BA31" s="16"/>
      <c r="BB31" s="16" t="s">
        <v>185</v>
      </c>
      <c r="BC31" s="16"/>
      <c r="BD31" s="16"/>
      <c r="BE31" s="16"/>
      <c r="BF31" s="16"/>
      <c r="BG31" s="16"/>
      <c r="BH31" s="16"/>
    </row>
    <row r="32" spans="1:60" x14ac:dyDescent="0.25">
      <c r="A32" s="15" t="str">
        <f t="shared" si="0"/>
        <v xml:space="preserve">FRANCISCO ANDRES GAMA MAHECHA </v>
      </c>
      <c r="B32" s="16">
        <v>29</v>
      </c>
      <c r="C32" s="16" t="s">
        <v>282</v>
      </c>
      <c r="D32" s="16" t="s">
        <v>295</v>
      </c>
      <c r="E32" s="16" t="s">
        <v>201</v>
      </c>
      <c r="F32" s="16" t="s">
        <v>296</v>
      </c>
      <c r="G32" s="16" t="s">
        <v>297</v>
      </c>
      <c r="H32" s="16" t="s">
        <v>3</v>
      </c>
      <c r="I32" s="16">
        <v>80852559</v>
      </c>
      <c r="J32" s="34">
        <v>3102396505</v>
      </c>
      <c r="K32" s="16" t="s">
        <v>126</v>
      </c>
      <c r="L32" s="16">
        <v>35</v>
      </c>
      <c r="M32" s="16">
        <v>2</v>
      </c>
      <c r="N32" s="16">
        <v>0</v>
      </c>
      <c r="O32" s="16">
        <v>1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/>
      <c r="Y32" s="16" t="s">
        <v>308</v>
      </c>
      <c r="Z32" s="16" t="s">
        <v>70</v>
      </c>
      <c r="AA32" s="16">
        <v>5</v>
      </c>
      <c r="AB32" s="16"/>
      <c r="AC32" s="16"/>
      <c r="AD32" s="16"/>
      <c r="AE32" s="16" t="s">
        <v>95</v>
      </c>
      <c r="AF32" s="16">
        <v>49</v>
      </c>
      <c r="AG32" s="16" t="s">
        <v>181</v>
      </c>
      <c r="AH32" s="16">
        <v>20</v>
      </c>
      <c r="AI32" s="16"/>
      <c r="AJ32" s="16" t="s">
        <v>310</v>
      </c>
      <c r="AK32" s="17" t="str">
        <f t="shared" si="1"/>
        <v>Carrera 5    Este # 49 A - 20  interior</v>
      </c>
      <c r="AL32" s="23" t="s">
        <v>157</v>
      </c>
      <c r="AM32" s="12">
        <v>0.41666666666666702</v>
      </c>
      <c r="AN32" s="12">
        <v>0.20833333333333301</v>
      </c>
      <c r="AO32" s="16" t="s">
        <v>185</v>
      </c>
      <c r="AP32" s="16" t="s">
        <v>185</v>
      </c>
      <c r="AQ32" s="16" t="s">
        <v>185</v>
      </c>
      <c r="AR32" s="16" t="s">
        <v>185</v>
      </c>
      <c r="AS32" s="16" t="s">
        <v>185</v>
      </c>
      <c r="AT32" s="16" t="s">
        <v>185</v>
      </c>
      <c r="AU32" s="16"/>
      <c r="AV32" s="32" t="s">
        <v>226</v>
      </c>
      <c r="AW32" s="16" t="s">
        <v>8</v>
      </c>
      <c r="AX32" s="16" t="s">
        <v>165</v>
      </c>
      <c r="AY32" s="15" t="e">
        <f>IF(#REF!="Turno 1",Sedes!#REF!,IF(#REF!="Turno 2",Sedes!#REF!,IF(#REF!="Turno 3",Sedes!#REF!,"")))</f>
        <v>#REF!</v>
      </c>
      <c r="AZ32" s="16"/>
      <c r="BA32" s="16"/>
      <c r="BB32" s="16"/>
      <c r="BC32" s="16"/>
      <c r="BD32" s="16" t="s">
        <v>185</v>
      </c>
      <c r="BE32" s="16"/>
      <c r="BF32" s="16"/>
      <c r="BG32" s="16"/>
      <c r="BH32" s="16"/>
    </row>
    <row r="33" spans="1:60" x14ac:dyDescent="0.25">
      <c r="A33" s="15" t="str">
        <f t="shared" si="0"/>
        <v xml:space="preserve">WILLIAM DAVID PINEDA JAIMES </v>
      </c>
      <c r="B33" s="16">
        <v>30</v>
      </c>
      <c r="C33" s="16" t="s">
        <v>282</v>
      </c>
      <c r="D33" s="16" t="s">
        <v>298</v>
      </c>
      <c r="E33" s="16" t="s">
        <v>299</v>
      </c>
      <c r="F33" s="16" t="s">
        <v>300</v>
      </c>
      <c r="G33" s="16" t="s">
        <v>301</v>
      </c>
      <c r="H33" s="16" t="s">
        <v>3</v>
      </c>
      <c r="I33" s="16">
        <v>1090413808</v>
      </c>
      <c r="J33" s="32">
        <v>3213230960</v>
      </c>
      <c r="K33" s="16" t="s">
        <v>126</v>
      </c>
      <c r="L33" s="16">
        <v>30</v>
      </c>
      <c r="M33" s="16">
        <v>4</v>
      </c>
      <c r="N33" s="16">
        <v>0</v>
      </c>
      <c r="O33" s="16">
        <v>1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 t="s">
        <v>17</v>
      </c>
      <c r="Y33" s="16" t="s">
        <v>309</v>
      </c>
      <c r="Z33" s="16" t="s">
        <v>60</v>
      </c>
      <c r="AA33" s="16">
        <v>31</v>
      </c>
      <c r="AB33" s="16"/>
      <c r="AC33" s="16"/>
      <c r="AD33" s="16"/>
      <c r="AE33" s="16" t="s">
        <v>136</v>
      </c>
      <c r="AF33" s="16">
        <v>68</v>
      </c>
      <c r="AG33" s="16" t="s">
        <v>241</v>
      </c>
      <c r="AH33" s="16">
        <v>26</v>
      </c>
      <c r="AI33" s="16"/>
      <c r="AJ33" s="16"/>
      <c r="AK33" s="17" t="str">
        <f t="shared" si="1"/>
        <v xml:space="preserve">Calle 31    Sur # 68 I - 26  </v>
      </c>
      <c r="AL33" s="23" t="s">
        <v>157</v>
      </c>
      <c r="AM33" s="12">
        <v>0.41666666666666702</v>
      </c>
      <c r="AN33" s="12">
        <v>0.20833333333333301</v>
      </c>
      <c r="AO33" s="16" t="s">
        <v>185</v>
      </c>
      <c r="AP33" s="16" t="s">
        <v>185</v>
      </c>
      <c r="AQ33" s="16" t="s">
        <v>185</v>
      </c>
      <c r="AR33" s="16" t="s">
        <v>185</v>
      </c>
      <c r="AS33" s="16" t="s">
        <v>185</v>
      </c>
      <c r="AT33" s="16" t="s">
        <v>185</v>
      </c>
      <c r="AU33" s="16"/>
      <c r="AV33" s="32" t="s">
        <v>312</v>
      </c>
      <c r="AW33" s="16" t="s">
        <v>5</v>
      </c>
      <c r="AX33" s="16" t="s">
        <v>164</v>
      </c>
      <c r="AY33" s="15" t="e">
        <f>IF(#REF!="Turno 1",Sedes!#REF!,IF(#REF!="Turno 2",Sedes!#REF!,IF(#REF!="Turno 3",Sedes!#REF!,"")))</f>
        <v>#REF!</v>
      </c>
      <c r="AZ33" s="16"/>
      <c r="BA33" s="16"/>
      <c r="BB33" s="16"/>
      <c r="BC33" s="16"/>
      <c r="BD33" s="16" t="s">
        <v>185</v>
      </c>
      <c r="BE33" s="16"/>
      <c r="BF33" s="16"/>
      <c r="BG33" s="16"/>
      <c r="BH33" s="16"/>
    </row>
    <row r="34" spans="1:60" x14ac:dyDescent="0.25">
      <c r="A34" s="15" t="str">
        <f t="shared" si="0"/>
        <v xml:space="preserve">DIANA PATRICIA QUINTERO GONZALEZ </v>
      </c>
      <c r="B34" s="16">
        <v>31</v>
      </c>
      <c r="C34" s="16" t="s">
        <v>282</v>
      </c>
      <c r="D34" s="16" t="s">
        <v>302</v>
      </c>
      <c r="E34" s="16" t="s">
        <v>303</v>
      </c>
      <c r="F34" s="16" t="s">
        <v>304</v>
      </c>
      <c r="G34" s="16" t="s">
        <v>216</v>
      </c>
      <c r="H34" s="16" t="s">
        <v>3</v>
      </c>
      <c r="I34" s="16">
        <v>52909353</v>
      </c>
      <c r="J34" s="34">
        <v>3197807715</v>
      </c>
      <c r="K34" s="16" t="s">
        <v>127</v>
      </c>
      <c r="L34" s="16">
        <v>37</v>
      </c>
      <c r="M34" s="16">
        <v>2</v>
      </c>
      <c r="N34" s="16">
        <v>0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/>
      <c r="Y34" s="16" t="s">
        <v>184</v>
      </c>
      <c r="Z34" s="16" t="s">
        <v>70</v>
      </c>
      <c r="AA34" s="16">
        <v>27</v>
      </c>
      <c r="AB34" s="16"/>
      <c r="AC34" s="16"/>
      <c r="AD34" s="16"/>
      <c r="AE34" s="16" t="s">
        <v>136</v>
      </c>
      <c r="AF34" s="16">
        <v>26</v>
      </c>
      <c r="AG34" s="16"/>
      <c r="AH34" s="16">
        <v>9</v>
      </c>
      <c r="AI34" s="16"/>
      <c r="AJ34" s="16" t="s">
        <v>311</v>
      </c>
      <c r="AK34" s="17" t="str">
        <f t="shared" si="1"/>
        <v>Carrera 27    Sur # 26  - 9  Piso 4</v>
      </c>
      <c r="AL34" s="23" t="s">
        <v>163</v>
      </c>
      <c r="AM34" s="12">
        <v>0.33333333333333298</v>
      </c>
      <c r="AN34" s="12">
        <v>0.22916666666666699</v>
      </c>
      <c r="AO34" s="16" t="s">
        <v>185</v>
      </c>
      <c r="AP34" s="16" t="s">
        <v>185</v>
      </c>
      <c r="AQ34" s="16" t="s">
        <v>185</v>
      </c>
      <c r="AR34" s="16" t="s">
        <v>185</v>
      </c>
      <c r="AS34" s="16" t="s">
        <v>185</v>
      </c>
      <c r="AT34" s="16" t="s">
        <v>185</v>
      </c>
      <c r="AU34" s="16"/>
      <c r="AV34" s="32" t="s">
        <v>229</v>
      </c>
      <c r="AW34" s="16" t="s">
        <v>5</v>
      </c>
      <c r="AX34" s="16" t="s">
        <v>164</v>
      </c>
      <c r="AY34" s="15" t="e">
        <f>IF(#REF!="Turno 1",Sedes!#REF!,IF(#REF!="Turno 2",Sedes!#REF!,IF(#REF!="Turno 3",Sedes!#REF!,"")))</f>
        <v>#REF!</v>
      </c>
      <c r="AZ34" s="16"/>
      <c r="BA34" s="16"/>
      <c r="BB34" s="16"/>
      <c r="BC34" s="16"/>
      <c r="BD34" s="16"/>
      <c r="BE34" s="16"/>
      <c r="BF34" s="16"/>
      <c r="BG34" s="16"/>
      <c r="BH34" s="16" t="s">
        <v>185</v>
      </c>
    </row>
  </sheetData>
  <mergeCells count="28">
    <mergeCell ref="Y6:Y7"/>
    <mergeCell ref="AV6:AV7"/>
    <mergeCell ref="P6:W6"/>
    <mergeCell ref="B6:B7"/>
    <mergeCell ref="C6:C7"/>
    <mergeCell ref="H6:H7"/>
    <mergeCell ref="I6:I7"/>
    <mergeCell ref="J6:J7"/>
    <mergeCell ref="L6:L7"/>
    <mergeCell ref="M6:M7"/>
    <mergeCell ref="AM6:AN6"/>
    <mergeCell ref="AO6:AU6"/>
    <mergeCell ref="AX6:AX7"/>
    <mergeCell ref="AL6:AL7"/>
    <mergeCell ref="B1:BF4"/>
    <mergeCell ref="AZ6:BH6"/>
    <mergeCell ref="AY6:AY7"/>
    <mergeCell ref="A5:BH5"/>
    <mergeCell ref="BG1:BH4"/>
    <mergeCell ref="A6:A7"/>
    <mergeCell ref="A1:A4"/>
    <mergeCell ref="N6:N7"/>
    <mergeCell ref="O6:O7"/>
    <mergeCell ref="D6:G6"/>
    <mergeCell ref="K6:K7"/>
    <mergeCell ref="AW6:AW7"/>
    <mergeCell ref="Z6:AK6"/>
    <mergeCell ref="X6:X7"/>
  </mergeCells>
  <phoneticPr fontId="2" type="noConversion"/>
  <dataValidations count="5">
    <dataValidation type="textLength" allowBlank="1" showInputMessage="1" showErrorMessage="1" error="Debe ingresar solo una letra" sqref="AG8:AG34 AB8:AB34 AD8:AD34">
      <formula1>0</formula1>
      <formula2>1</formula2>
    </dataValidation>
    <dataValidation type="whole" allowBlank="1" showInputMessage="1" showErrorMessage="1" error="Debe ser un número entre 1 y 300" sqref="AA8:AA34 AF8:AF34">
      <formula1>1</formula1>
      <formula2>300</formula2>
    </dataValidation>
    <dataValidation type="whole" allowBlank="1" showInputMessage="1" showErrorMessage="1" error="Debe ser un número entre 1 y 100" sqref="AH8:AH34">
      <formula1>1</formula1>
      <formula2>100</formula2>
    </dataValidation>
    <dataValidation type="textLength" allowBlank="1" showInputMessage="1" showErrorMessage="1" error="Debe marcar con una X" sqref="AZ8:BH34 AO8:AU34">
      <formula1>0</formula1>
      <formula2>1</formula2>
    </dataValidation>
    <dataValidation type="whole" allowBlank="1" showInputMessage="1" showErrorMessage="1" error="Debe ingresar un número entre 0 y 100" sqref="L8:W34">
      <formula1>0</formula1>
      <formula2>100</formula2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Listados!$B$4:$B$6</xm:f>
          </x14:formula1>
          <xm:sqref>C35:C1048576</xm:sqref>
        </x14:dataValidation>
        <x14:dataValidation type="list" allowBlank="1" showInputMessage="1" showErrorMessage="1">
          <x14:formula1>
            <xm:f>Listados!$D$4:$D$6</xm:f>
          </x14:formula1>
          <xm:sqref>H35:H1048576</xm:sqref>
        </x14:dataValidation>
        <x14:dataValidation type="list" allowBlank="1" showInputMessage="1" showErrorMessage="1">
          <x14:formula1>
            <xm:f>Listados!$F$4:$F$37</xm:f>
          </x14:formula1>
          <xm:sqref>X35:X1048576</xm:sqref>
        </x14:dataValidation>
        <x14:dataValidation type="list" allowBlank="1" showInputMessage="1" showErrorMessage="1">
          <x14:formula1>
            <xm:f>Listados!$H$4:$H$5</xm:f>
          </x14:formula1>
          <xm:sqref>AX35:AX1048576 AW8:AW1048576</xm:sqref>
        </x14:dataValidation>
        <x14:dataValidation type="list" allowBlank="1" showInputMessage="1" showErrorMessage="1">
          <x14:formula1>
            <xm:f>Listados!$I$4:$I$6</xm:f>
          </x14:formula1>
          <xm:sqref>K8:K34</xm:sqref>
        </x14:dataValidation>
        <x14:dataValidation type="list" allowBlank="1" showInputMessage="1" showErrorMessage="1">
          <x14:formula1>
            <xm:f>Listados!$D$4:$D$9</xm:f>
          </x14:formula1>
          <xm:sqref>H8:H34</xm:sqref>
        </x14:dataValidation>
        <x14:dataValidation type="list" allowBlank="1" showInputMessage="1">
          <x14:formula1>
            <xm:f>Listados!$F$4:$F$36</xm:f>
          </x14:formula1>
          <xm:sqref>X8:X34</xm:sqref>
        </x14:dataValidation>
        <x14:dataValidation type="list" allowBlank="1" showInputMessage="1" showErrorMessage="1">
          <x14:formula1>
            <xm:f>Listados!$B$4:$B$9</xm:f>
          </x14:formula1>
          <xm:sqref>Z8:Z34</xm:sqref>
        </x14:dataValidation>
        <x14:dataValidation type="list" allowBlank="1" showInputMessage="1" showErrorMessage="1">
          <x14:formula1>
            <xm:f>Listados!$O$3</xm:f>
          </x14:formula1>
          <xm:sqref>AC8:AC34</xm:sqref>
        </x14:dataValidation>
        <x14:dataValidation type="list" allowBlank="1" showInputMessage="1" showErrorMessage="1">
          <x14:formula1>
            <xm:f>Listados!$Q$4:$Q$5</xm:f>
          </x14:formula1>
          <xm:sqref>AE8:AE34 AI8:AI34</xm:sqref>
        </x14:dataValidation>
        <x14:dataValidation type="list" allowBlank="1" showInputMessage="1" showErrorMessage="1">
          <x14:formula1>
            <xm:f>Listados!$S$4:$S$5</xm:f>
          </x14:formula1>
          <xm:sqref>AL8:AL34</xm:sqref>
        </x14:dataValidation>
        <x14:dataValidation type="list" allowBlank="1" showInputMessage="1" showErrorMessage="1">
          <x14:formula1>
            <xm:f>Listados!$U$4:$U$5</xm:f>
          </x14:formula1>
          <xm:sqref>AX8:AX34</xm:sqref>
        </x14:dataValidation>
        <x14:dataValidation type="list" allowBlank="1" showInputMessage="1" showErrorMessage="1">
          <x14:formula1>
            <xm:f>Listados!$K$4:$K$51</xm:f>
          </x14:formula1>
          <xm:sqref>AM8:AN34</xm:sqref>
        </x14:dataValidation>
        <x14:dataValidation type="list" allowBlank="1" showInputMessage="1" showErrorMessage="1">
          <x14:formula1>
            <xm:f>Sedes!$A$10:$A$14</xm:f>
          </x14:formula1>
          <xm:sqref>C8:C34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Listados</vt:lpstr>
      <vt:lpstr>Instrucciones</vt:lpstr>
      <vt:lpstr>Sedes</vt:lpstr>
      <vt:lpstr>Información personal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</cp:lastModifiedBy>
  <cp:revision/>
  <dcterms:created xsi:type="dcterms:W3CDTF">2020-04-23T16:31:28Z</dcterms:created>
  <dcterms:modified xsi:type="dcterms:W3CDTF">2020-05-01T21:37:25Z</dcterms:modified>
</cp:coreProperties>
</file>